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561" documentId="10_ncr:100000_{2E74C10C-E079-4419-9C6D-3F5F7DBAF02E}" xr6:coauthVersionLast="47" xr6:coauthVersionMax="47" xr10:uidLastSave="{84E32E57-A110-43FD-ADFD-555C0C20EBC7}"/>
  <bookViews>
    <workbookView xWindow="-103" yWindow="-103" windowWidth="23657" windowHeight="15240" firstSheet="4" activeTab="1" xr2:uid="{00000000-000D-0000-FFFF-FFFF00000000}"/>
  </bookViews>
  <sheets>
    <sheet name="Work Plan" sheetId="90" r:id="rId1"/>
    <sheet name="Budget" sheetId="96" r:id="rId2"/>
    <sheet name="Reference" sheetId="93" r:id="rId3"/>
    <sheet name="Example Work Plan" sheetId="97" r:id="rId4"/>
    <sheet name="Example Budget" sheetId="98" r:id="rId5"/>
  </sheets>
  <externalReferences>
    <externalReference r:id="rId6"/>
    <externalReference r:id="rId7"/>
  </externalReferences>
  <definedNames>
    <definedName name="CCIType" localSheetId="1">[1]Reference!$A$2:$A$16</definedName>
    <definedName name="CCIType" localSheetId="2">#REF!</definedName>
    <definedName name="CCIType" localSheetId="0">[2]Reference!$A$2:$A$16</definedName>
    <definedName name="CCIType">#REF!</definedName>
    <definedName name="_xlnm.Print_Area" localSheetId="1">Budget!$A$1:$K$42</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96" l="1"/>
  <c r="C10" i="98"/>
  <c r="J43" i="96"/>
  <c r="F42" i="96"/>
  <c r="G20" i="98"/>
  <c r="I20" i="98"/>
  <c r="J20" i="98"/>
  <c r="G43" i="96"/>
  <c r="I43" i="96"/>
  <c r="C11" i="98"/>
  <c r="B11" i="98"/>
  <c r="C15" i="96"/>
  <c r="B15" i="96"/>
  <c r="H26" i="96"/>
  <c r="H42" i="96"/>
  <c r="F19" i="98"/>
  <c r="F18" i="98"/>
  <c r="F17" i="98"/>
  <c r="F16" i="98"/>
  <c r="F15" i="98"/>
  <c r="F14" i="98"/>
  <c r="F13" i="98"/>
  <c r="F20" i="98" s="1"/>
  <c r="B9" i="97"/>
  <c r="B3" i="96"/>
  <c r="F41" i="96"/>
  <c r="H41" i="96"/>
  <c r="A7" i="96"/>
  <c r="B6" i="96"/>
  <c r="B5" i="96"/>
  <c r="B4" i="96"/>
  <c r="B10" i="90"/>
  <c r="H18" i="96"/>
  <c r="F17" i="96"/>
  <c r="K41" i="96" l="1"/>
  <c r="K42" i="96"/>
  <c r="B14" i="96"/>
  <c r="H40" i="96"/>
  <c r="F40" i="96"/>
  <c r="K40" i="96" s="1"/>
  <c r="H39" i="96"/>
  <c r="F39" i="96"/>
  <c r="K39" i="96" s="1"/>
  <c r="H38" i="96"/>
  <c r="F38" i="96"/>
  <c r="K38" i="96" s="1"/>
  <c r="H37" i="96"/>
  <c r="F37" i="96"/>
  <c r="K37" i="96" s="1"/>
  <c r="H36" i="96"/>
  <c r="F36" i="96"/>
  <c r="K36" i="96" s="1"/>
  <c r="H35" i="96"/>
  <c r="F35" i="96"/>
  <c r="K35" i="96" s="1"/>
  <c r="H34" i="96"/>
  <c r="F34" i="96"/>
  <c r="K34" i="96" s="1"/>
  <c r="H33" i="96"/>
  <c r="F33" i="96"/>
  <c r="K33" i="96" s="1"/>
  <c r="H32" i="96"/>
  <c r="F32" i="96"/>
  <c r="K32" i="96" s="1"/>
  <c r="H31" i="96"/>
  <c r="F31" i="96"/>
  <c r="K31" i="96" s="1"/>
  <c r="H30" i="96"/>
  <c r="F30" i="96"/>
  <c r="K30" i="96" s="1"/>
  <c r="H29" i="96"/>
  <c r="F29" i="96"/>
  <c r="K29" i="96" s="1"/>
  <c r="H28" i="96"/>
  <c r="F28" i="96"/>
  <c r="K28" i="96" s="1"/>
  <c r="H27" i="96"/>
  <c r="F27" i="96"/>
  <c r="K27" i="96" s="1"/>
  <c r="F26" i="96"/>
  <c r="K26" i="96" s="1"/>
  <c r="H25" i="96"/>
  <c r="F25" i="96"/>
  <c r="K25" i="96" s="1"/>
  <c r="H24" i="96"/>
  <c r="F24" i="96"/>
  <c r="K24" i="96" s="1"/>
  <c r="H23" i="96"/>
  <c r="F23" i="96"/>
  <c r="K23" i="96" s="1"/>
  <c r="H22" i="96"/>
  <c r="F22" i="96"/>
  <c r="K22" i="96" s="1"/>
  <c r="H21" i="96"/>
  <c r="F21" i="96"/>
  <c r="K21" i="96" s="1"/>
  <c r="H20" i="96"/>
  <c r="F20" i="96"/>
  <c r="K20" i="96" s="1"/>
  <c r="H19" i="96"/>
  <c r="F19" i="96"/>
  <c r="K19" i="96" s="1"/>
  <c r="F18" i="96"/>
  <c r="H17" i="96"/>
  <c r="K17" i="96" l="1"/>
  <c r="H43" i="96"/>
  <c r="F43" i="96"/>
  <c r="K43" i="96" s="1"/>
  <c r="K18" i="96"/>
  <c r="B10" i="98"/>
  <c r="K19" i="98"/>
  <c r="H19" i="98"/>
  <c r="H18" i="98"/>
  <c r="K18" i="98"/>
  <c r="H17" i="98"/>
  <c r="K17" i="98"/>
  <c r="H16" i="98"/>
  <c r="K16" i="98"/>
  <c r="H15" i="98"/>
  <c r="K15" i="98"/>
  <c r="H14" i="98"/>
  <c r="K14" i="98"/>
  <c r="K13" i="98"/>
  <c r="H13" i="98"/>
  <c r="H20" i="98"/>
  <c r="K20" i="98"/>
</calcChain>
</file>

<file path=xl/sharedStrings.xml><?xml version="1.0" encoding="utf-8"?>
<sst xmlns="http://schemas.openxmlformats.org/spreadsheetml/2006/main" count="211" uniqueCount="87">
  <si>
    <t>WORK PLAN</t>
  </si>
  <si>
    <t>For the following four rows, enter info requested in the cell to the right, in column B.</t>
  </si>
  <si>
    <t>Lead Entity:</t>
  </si>
  <si>
    <t>[INSERT NAME]</t>
  </si>
  <si>
    <t xml:space="preserve">Lead Applicant:   </t>
  </si>
  <si>
    <t xml:space="preserve">Proposal Name:   </t>
  </si>
  <si>
    <t>Jurisdiction:</t>
  </si>
  <si>
    <t xml:space="preserve">Instructions: List primary responsible party, not all partners working on a particular task. Represent timeline in months - e.g. Month 1 - Month 6. </t>
  </si>
  <si>
    <t>[INSERT PLAN NAME]</t>
  </si>
  <si>
    <t>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</si>
  <si>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</si>
  <si>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</si>
  <si>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</si>
  <si>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</si>
  <si>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</si>
  <si>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</si>
  <si>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</si>
  <si>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</si>
  <si>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</si>
  <si>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</si>
  <si>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</si>
  <si>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</si>
  <si>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</si>
  <si>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</si>
  <si>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</si>
  <si>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</si>
  <si>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</si>
  <si>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</si>
  <si>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four rows, information will automatically populate in the associated cell to the right, in column B.  </t>
  </si>
  <si>
    <t xml:space="preserve">Instructions (1): Applicants should fill in the white cells only. Do not edit any shaded cells, headers, or cells with formulas included, specifically the entire "Cap/Threshold Summary Table, "Total Project Cost", "Total Leverage" and "Check" columns. 		</t>
  </si>
  <si>
    <t>Instructions (2): Use the "Grant Funds" and "Leverage" columns to distribute each budget line item across funding sources. "Total Project Cost" will calculate based using "Cost per Unit" and "Number of Units". "Total Leverage" will automatically add all Leverage columns.</t>
  </si>
  <si>
    <t>Instructions (3):  To add a Leverage Column, right click on "[Leverage X], and "Insert Table Columns to the Left." to ensure formulas properly extend across all columns.</t>
  </si>
  <si>
    <t>Instructions (4): To add more rows, highlight a row desired to be duplicated and select "Insert Rows"</t>
  </si>
  <si>
    <t>Cap/Threshold Category</t>
  </si>
  <si>
    <t>Direct Costs</t>
  </si>
  <si>
    <t>Indirect</t>
  </si>
  <si>
    <t>Cap/Threshold</t>
  </si>
  <si>
    <t>88 - 100%</t>
  </si>
  <si>
    <t>Percent of Request</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</si>
  <si>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</si>
  <si>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</si>
  <si>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</si>
  <si>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</si>
  <si>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</si>
  <si>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</si>
  <si>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</si>
  <si>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</si>
  <si>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</si>
  <si>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</si>
  <si>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</si>
  <si>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</si>
  <si>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</si>
  <si>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OPTIONAL Contingency *DELETE ROW IF NOT USING*</t>
  </si>
  <si>
    <t xml:space="preserve">TOTALS: </t>
  </si>
  <si>
    <t>Data Validation Tables - Do not edit</t>
  </si>
  <si>
    <t>COST CATEGORIES</t>
  </si>
  <si>
    <t>Indirect Costs</t>
  </si>
  <si>
    <t>Friends of Pinneapple</t>
  </si>
  <si>
    <t>City of Pinneapple</t>
  </si>
  <si>
    <t>Pinneapple's for All</t>
  </si>
  <si>
    <t>Pineapple's Community Engagement Plan</t>
  </si>
  <si>
    <t xml:space="preserve">Multi-layered community engagement that will improve outcomes and sustain efforts for the project area. The initiative includes a neighborhood council that will serve as a conduit for receiving and transmitting feedback from culturally appropriate outreach venues and stakeholders. Activities include public meetings/workshops; surveys; focus groups; canvassing to inform residents about housing, transportation improvements, and urban farming opportunities. </t>
  </si>
  <si>
    <t xml:space="preserve">TASK 1: Implement collaborative engagement activities </t>
  </si>
  <si>
    <t>Conduct weekly project-related outreach to inform residents about projects and collect feedback about implementation (surveys or qualitative) </t>
  </si>
  <si>
    <t>Outreach data logs; survey data. </t>
  </si>
  <si>
    <t>Friend's of Pineapple</t>
  </si>
  <si>
    <t>Month 1-60</t>
  </si>
  <si>
    <t>Release forty-five (45) targeted social media messages</t>
  </si>
  <si>
    <t>Number of social media messages  and engagmeent statistics</t>
  </si>
  <si>
    <t>Hold thirty-six (36) public workshops (travel trainings, Organics project, tenants’ rights workshops, housing workshops)</t>
  </si>
  <si>
    <t>Flyers, Number of residents in attendance</t>
  </si>
  <si>
    <t>TASK 2: Residents collaborate and transform neighborhoods</t>
  </si>
  <si>
    <t>Conduct a minimum of two (2) outreach events to inform TCC area residents on how to apply and the timeline to apply for the affordable housing units.</t>
  </si>
  <si>
    <t>Friend's of Pineapple and Pineapple Housing Authority</t>
  </si>
  <si>
    <t>Month 12-60</t>
  </si>
  <si>
    <t xml:space="preserve">Provide training and information related to participation in the solar program (single-family and multi-family) </t>
  </si>
  <si>
    <t>Training materials, curriculum, number of residents in attendance/reached</t>
  </si>
  <si>
    <t>Provide outreach meeting on career path for jobs related to the organics program and connect residents to job training programs</t>
  </si>
  <si>
    <t xml:space="preserve">Friend's of Pineapple  </t>
  </si>
  <si>
    <t>Friends of Pineapple</t>
  </si>
  <si>
    <t>City of Pineapple</t>
  </si>
  <si>
    <t>Pineapple's for All</t>
  </si>
  <si>
    <t>Indirect costs</t>
  </si>
  <si>
    <t>Project Manager</t>
  </si>
  <si>
    <t>Outreach Coordinatory</t>
  </si>
  <si>
    <t>Pineapple Housing Authority (subcontractor)</t>
  </si>
  <si>
    <t>10% Baseline Contingency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</si>
</sst>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40">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0"/>
      <name val="Arial"/>
      <family val="2"/>
    </font>
    <font>
      <sz val="11"/>
      <color rgb="FFFF0000"/>
      <name val="Arial"/>
      <family val="2"/>
    </font>
    <font>
      <sz val="12"/>
      <color rgb="FF000000"/>
      <name val="Arial"/>
      <family val="2"/>
    </font>
    <font>
      <b/>
      <sz val="11"/>
      <name val="Arial"/>
      <family val="2"/>
    </font>
    <font>
      <sz val="10"/>
      <color theme="1"/>
      <name val="Arial"/>
      <family val="2"/>
    </font>
    <font>
      <sz val="11"/>
      <color rgb="FF000000"/>
      <name val="Arial"/>
      <charset val="1"/>
    </font>
    <font>
      <sz val="18"/>
      <color theme="3"/>
      <name val="Calibri Light"/>
      <scheme val="major"/>
    </font>
    <font>
      <b/>
      <sz val="15"/>
      <color theme="3"/>
      <name val="Calibri"/>
      <scheme val="minor"/>
    </font>
    <font>
      <b/>
      <sz val="11"/>
      <color theme="3"/>
      <name val="Calibri"/>
      <scheme val="minor"/>
    </font>
    <font>
      <sz val="12"/>
      <name val="Arial"/>
    </font>
    <font>
      <b/>
      <sz val="18"/>
      <color theme="3"/>
      <name val="Calibri Light"/>
      <scheme val="major"/>
    </font>
    <font>
      <sz val="12"/>
      <color theme="1"/>
      <name val="Arial"/>
    </font>
    <font>
      <b/>
      <sz val="13"/>
      <color theme="3"/>
      <name val="Calibri"/>
      <scheme val="minor"/>
    </font>
    <font>
      <b/>
      <sz val="13"/>
      <color rgb="FFFFFFFF"/>
      <name val="Calibri"/>
      <scheme val="minor"/>
    </font>
    <font>
      <b/>
      <sz val="12"/>
      <name val="Arial"/>
    </font>
    <font>
      <b/>
      <sz val="12"/>
      <color theme="1"/>
      <name val="Arial"/>
    </font>
    <font>
      <sz val="11"/>
      <color rgb="FF000000"/>
      <name val="Arial"/>
      <family val="2"/>
    </font>
    <font>
      <sz val="11"/>
      <color rgb="FF000000"/>
      <name val="Arial"/>
    </font>
    <font>
      <sz val="11"/>
      <color theme="1"/>
      <name val="Arial"/>
    </font>
    <font>
      <b/>
      <sz val="11"/>
      <name val="Arial"/>
    </font>
    <font>
      <sz val="11"/>
      <name val="Arial"/>
    </font>
    <font>
      <sz val="11"/>
      <color theme="8" tint="-0.499984740745262"/>
      <name val="Calibri"/>
      <family val="2"/>
      <charset val="1"/>
    </font>
    <font>
      <b/>
      <sz val="10"/>
      <color theme="8" tint="-0.499984740745262"/>
      <name val="Arial"/>
      <family val="2"/>
    </font>
    <font>
      <b/>
      <sz val="12"/>
      <color theme="8" tint="-0.249977111117893"/>
      <name val="Arial"/>
      <family val="2"/>
    </font>
    <font>
      <b/>
      <sz val="11"/>
      <color theme="8" tint="-0.249977111117893"/>
      <name val="Calibri Light"/>
      <family val="2"/>
      <scheme val="major"/>
    </font>
    <font>
      <b/>
      <sz val="11"/>
      <color rgb="FFC00000"/>
      <name val="Arial"/>
      <family val="2"/>
    </font>
    <font>
      <b/>
      <sz val="10"/>
      <color theme="8" tint="-0.249977111117893"/>
      <name val="Arial"/>
      <family val="2"/>
    </font>
    <font>
      <sz val="11"/>
      <color theme="8" tint="-0.249977111117893"/>
      <name val="Calibri"/>
      <family val="2"/>
      <charset val="1"/>
    </font>
    <font>
      <sz val="8"/>
      <color rgb="FFFFFFFF"/>
      <name val="Calibri"/>
      <family val="2"/>
      <charset val="1"/>
    </font>
  </fonts>
  <fills count="10">
    <fill>
      <patternFill patternType="none"/>
    </fill>
    <fill>
      <patternFill patternType="gray125"/>
    </fill>
    <fill>
      <patternFill patternType="solid">
        <fgColor theme="4"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2F75B5"/>
        <bgColor indexed="64"/>
      </patternFill>
    </fill>
    <fill>
      <patternFill patternType="solid">
        <fgColor rgb="FFDBDBDB"/>
        <bgColor indexed="64"/>
      </patternFill>
    </fill>
    <fill>
      <patternFill patternType="solid">
        <fgColor rgb="FF00000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bottom>
      <diagonal/>
    </border>
    <border>
      <left/>
      <right/>
      <top style="thin">
        <color indexed="64"/>
      </top>
      <bottom/>
      <diagonal/>
    </border>
    <border>
      <left/>
      <right style="thin">
        <color indexed="64"/>
      </right>
      <top style="thin">
        <color indexed="64"/>
      </top>
      <bottom/>
      <diagonal/>
    </border>
    <border>
      <left/>
      <right/>
      <top/>
      <bottom style="thin">
        <color rgb="FF000000"/>
      </bottom>
      <diagonal/>
    </border>
    <border>
      <left/>
      <right/>
      <top style="thin">
        <color rgb="FF000000"/>
      </top>
      <bottom style="thin">
        <color rgb="FF000000"/>
      </bottom>
      <diagonal/>
    </border>
    <border>
      <left/>
      <right/>
      <top/>
      <bottom style="thick">
        <color theme="4" tint="0.499984740745262"/>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17" fillId="0" borderId="0" applyNumberFormat="0" applyFill="0" applyBorder="0" applyAlignment="0" applyProtection="0"/>
    <xf numFmtId="0" fontId="18" fillId="0" borderId="10" applyNumberFormat="0" applyFill="0" applyAlignment="0" applyProtection="0"/>
    <xf numFmtId="0" fontId="19" fillId="0" borderId="0" applyNumberFormat="0" applyFill="0" applyBorder="0" applyAlignment="0" applyProtection="0"/>
    <xf numFmtId="0" fontId="23" fillId="0" borderId="15" applyNumberFormat="0" applyFill="0" applyAlignment="0" applyProtection="0"/>
  </cellStyleXfs>
  <cellXfs count="152">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0" borderId="0" xfId="0" applyFont="1" applyAlignment="1"/>
    <xf numFmtId="0" fontId="2" fillId="3" borderId="0" xfId="0" applyFont="1" applyFill="1"/>
    <xf numFmtId="0" fontId="7" fillId="3" borderId="2" xfId="0" applyFont="1" applyFill="1" applyBorder="1"/>
    <xf numFmtId="0" fontId="2" fillId="3" borderId="2" xfId="0" applyFont="1" applyFill="1" applyBorder="1"/>
    <xf numFmtId="0" fontId="6" fillId="0" borderId="1" xfId="0" applyFont="1" applyBorder="1" applyAlignment="1">
      <alignment horizontal="left"/>
    </xf>
    <xf numFmtId="0" fontId="6" fillId="0" borderId="0" xfId="0" applyFont="1" applyFill="1" applyBorder="1" applyProtection="1">
      <protection locked="0"/>
    </xf>
    <xf numFmtId="0" fontId="8" fillId="0" borderId="0" xfId="0" applyFont="1" applyFill="1" applyBorder="1" applyAlignment="1" applyProtection="1">
      <alignment vertical="center"/>
      <protection locked="0"/>
    </xf>
    <xf numFmtId="0" fontId="12"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4"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4"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4"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4"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3"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8" fillId="0" borderId="0" xfId="0" applyFont="1" applyBorder="1" applyAlignment="1">
      <alignment horizontal="right"/>
    </xf>
    <xf numFmtId="0" fontId="8" fillId="0" borderId="0" xfId="0" applyFont="1" applyBorder="1" applyAlignment="1">
      <alignment horizontal="right" indent="1"/>
    </xf>
    <xf numFmtId="44" fontId="5" fillId="4" borderId="2" xfId="1" applyFont="1" applyFill="1" applyBorder="1" applyAlignment="1" applyProtection="1">
      <alignment horizontal="center" vertical="center" wrapText="1"/>
      <protection locked="0"/>
    </xf>
    <xf numFmtId="44" fontId="6" fillId="4" borderId="2" xfId="1" applyFont="1" applyFill="1" applyBorder="1" applyAlignment="1" applyProtection="1">
      <alignment horizontal="center" vertical="center" wrapText="1"/>
      <protection locked="0"/>
    </xf>
    <xf numFmtId="0" fontId="2" fillId="0" borderId="0" xfId="0" applyFont="1" applyAlignment="1">
      <alignment vertical="center"/>
    </xf>
    <xf numFmtId="0" fontId="5" fillId="0" borderId="2" xfId="0" applyFont="1" applyBorder="1" applyAlignment="1">
      <alignment horizontal="center" vertical="center" wrapText="1"/>
    </xf>
    <xf numFmtId="0" fontId="5" fillId="0" borderId="6" xfId="0" applyFont="1" applyBorder="1" applyAlignment="1">
      <alignment vertical="center" wrapText="1"/>
    </xf>
    <xf numFmtId="0" fontId="5" fillId="0" borderId="2" xfId="0" applyFont="1" applyBorder="1" applyAlignment="1">
      <alignment vertical="center" wrapText="1"/>
    </xf>
    <xf numFmtId="0" fontId="2" fillId="0" borderId="0" xfId="0" applyFont="1" applyFill="1" applyAlignment="1">
      <alignment vertical="center"/>
    </xf>
    <xf numFmtId="0" fontId="2" fillId="0" borderId="0" xfId="0" applyFont="1" applyAlignment="1">
      <alignment vertical="center" wrapText="1"/>
    </xf>
    <xf numFmtId="0" fontId="4" fillId="0" borderId="0" xfId="0" applyFont="1" applyFill="1" applyAlignment="1">
      <alignment vertical="center"/>
    </xf>
    <xf numFmtId="9" fontId="7" fillId="6" borderId="9" xfId="0" applyNumberFormat="1" applyFont="1" applyFill="1" applyBorder="1" applyAlignment="1" applyProtection="1">
      <alignment horizontal="center"/>
      <protection locked="0"/>
    </xf>
    <xf numFmtId="0" fontId="16" fillId="0" borderId="0" xfId="0" applyFont="1" applyFill="1" applyBorder="1"/>
    <xf numFmtId="0" fontId="14"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20" fillId="0" borderId="2" xfId="0" applyFont="1" applyFill="1" applyBorder="1" applyAlignment="1">
      <alignment vertical="center" wrapText="1"/>
    </xf>
    <xf numFmtId="0" fontId="10" fillId="0" borderId="0" xfId="0" applyFont="1" applyFill="1" applyBorder="1" applyAlignment="1">
      <alignment vertical="top" wrapText="1"/>
    </xf>
    <xf numFmtId="0" fontId="21" fillId="0" borderId="0" xfId="3" applyFont="1" applyAlignment="1">
      <alignment vertical="center"/>
    </xf>
    <xf numFmtId="0" fontId="2" fillId="5" borderId="0" xfId="0" applyFont="1" applyFill="1" applyBorder="1" applyAlignment="1">
      <alignment vertical="center"/>
    </xf>
    <xf numFmtId="0" fontId="2" fillId="5" borderId="0" xfId="0" applyFont="1" applyFill="1" applyBorder="1" applyAlignment="1">
      <alignment vertical="center" wrapText="1"/>
    </xf>
    <xf numFmtId="0" fontId="4" fillId="0" borderId="1" xfId="0" applyFont="1" applyFill="1" applyBorder="1" applyAlignment="1">
      <alignment horizontal="left"/>
    </xf>
    <xf numFmtId="0" fontId="2" fillId="0" borderId="1" xfId="0" applyFont="1" applyBorder="1" applyAlignment="1">
      <alignment wrapText="1"/>
    </xf>
    <xf numFmtId="49" fontId="3" fillId="0" borderId="0" xfId="0" applyNumberFormat="1" applyFont="1" applyBorder="1" applyAlignment="1"/>
    <xf numFmtId="0" fontId="11" fillId="2" borderId="5" xfId="0" applyFont="1" applyFill="1" applyBorder="1" applyAlignment="1">
      <alignment vertical="center"/>
    </xf>
    <xf numFmtId="0" fontId="11" fillId="2" borderId="7" xfId="0" applyFont="1" applyFill="1" applyBorder="1" applyAlignment="1">
      <alignment vertical="center"/>
    </xf>
    <xf numFmtId="0" fontId="11" fillId="2" borderId="4" xfId="0" applyFont="1" applyFill="1" applyBorder="1" applyAlignment="1">
      <alignment vertical="center"/>
    </xf>
    <xf numFmtId="0" fontId="6" fillId="0" borderId="0" xfId="0" applyFont="1" applyBorder="1" applyAlignment="1">
      <alignment horizontal="left"/>
    </xf>
    <xf numFmtId="0" fontId="21" fillId="0" borderId="0" xfId="3" applyFont="1" applyAlignment="1" applyProtection="1">
      <alignment horizontal="center" vertical="center"/>
      <protection locked="0"/>
    </xf>
    <xf numFmtId="49" fontId="3" fillId="0" borderId="0" xfId="0" applyNumberFormat="1" applyFont="1" applyBorder="1" applyAlignment="1">
      <alignment horizontal="left"/>
    </xf>
    <xf numFmtId="0" fontId="6" fillId="0" borderId="0" xfId="0" applyFont="1" applyFill="1" applyBorder="1" applyAlignment="1" applyProtection="1">
      <alignment horizontal="center" vertical="center" wrapText="1"/>
      <protection locked="0"/>
    </xf>
    <xf numFmtId="0" fontId="8" fillId="5" borderId="0" xfId="0" applyFont="1" applyFill="1" applyBorder="1" applyAlignment="1" applyProtection="1">
      <alignment vertical="center"/>
      <protection locked="0"/>
    </xf>
    <xf numFmtId="0" fontId="7" fillId="5" borderId="0" xfId="0" applyFont="1" applyFill="1" applyBorder="1" applyAlignment="1" applyProtection="1">
      <alignment vertical="center"/>
      <protection locked="0"/>
    </xf>
    <xf numFmtId="0" fontId="19" fillId="0" borderId="9" xfId="5" applyBorder="1" applyAlignment="1" applyProtection="1">
      <alignment horizontal="center"/>
      <protection locked="0"/>
    </xf>
    <xf numFmtId="0" fontId="19" fillId="0" borderId="9" xfId="5" applyFill="1" applyBorder="1" applyAlignment="1" applyProtection="1">
      <alignment wrapText="1"/>
      <protection locked="0"/>
    </xf>
    <xf numFmtId="0" fontId="19" fillId="0" borderId="9" xfId="5" applyBorder="1" applyAlignment="1" applyProtection="1">
      <protection locked="0"/>
    </xf>
    <xf numFmtId="0" fontId="15" fillId="0" borderId="0" xfId="0" applyFont="1" applyFill="1" applyAlignment="1" applyProtection="1">
      <alignment horizontal="left" vertical="center" wrapText="1"/>
      <protection locked="0"/>
    </xf>
    <xf numFmtId="0" fontId="14" fillId="0" borderId="0" xfId="0" applyFont="1" applyFill="1" applyProtection="1">
      <protection locked="0"/>
    </xf>
    <xf numFmtId="0" fontId="4" fillId="0" borderId="0" xfId="0" applyFont="1" applyFill="1" applyAlignment="1">
      <alignment horizontal="left"/>
    </xf>
    <xf numFmtId="0" fontId="4" fillId="0" borderId="0" xfId="0" applyFont="1" applyFill="1"/>
    <xf numFmtId="49" fontId="18" fillId="0" borderId="10" xfId="4" applyNumberFormat="1" applyFill="1" applyAlignment="1">
      <alignment vertical="center"/>
    </xf>
    <xf numFmtId="0" fontId="2" fillId="0" borderId="0" xfId="0" applyFont="1" applyBorder="1" applyProtection="1">
      <protection locked="0"/>
    </xf>
    <xf numFmtId="0" fontId="2" fillId="0" borderId="13" xfId="0" applyFont="1" applyBorder="1" applyProtection="1">
      <protection locked="0"/>
    </xf>
    <xf numFmtId="0" fontId="2" fillId="0" borderId="14" xfId="0" applyFont="1" applyBorder="1" applyProtection="1">
      <protection locked="0"/>
    </xf>
    <xf numFmtId="0" fontId="23" fillId="0" borderId="15" xfId="6" applyFill="1" applyAlignment="1">
      <alignment wrapText="1"/>
    </xf>
    <xf numFmtId="0" fontId="19" fillId="0" borderId="5" xfId="5" applyFill="1" applyBorder="1" applyAlignment="1">
      <alignment vertical="top" wrapText="1"/>
    </xf>
    <xf numFmtId="0" fontId="19" fillId="0" borderId="0" xfId="5" applyFill="1" applyBorder="1" applyAlignment="1">
      <alignment horizontal="right"/>
    </xf>
    <xf numFmtId="0" fontId="24" fillId="7" borderId="15" xfId="6" applyFont="1" applyFill="1" applyAlignment="1">
      <alignment horizontal="left" vertical="center" wrapText="1"/>
    </xf>
    <xf numFmtId="49" fontId="18" fillId="0" borderId="10" xfId="4" applyNumberFormat="1" applyFill="1" applyAlignment="1"/>
    <xf numFmtId="0" fontId="23" fillId="0" borderId="15" xfId="6" applyFill="1" applyAlignment="1">
      <alignment horizontal="left" wrapText="1"/>
    </xf>
    <xf numFmtId="0" fontId="23" fillId="0" borderId="15" xfId="6" applyFill="1" applyAlignment="1">
      <alignment horizontal="right"/>
    </xf>
    <xf numFmtId="0" fontId="23" fillId="0" borderId="15" xfId="6" applyFill="1" applyAlignment="1">
      <alignment horizontal="right" indent="1"/>
    </xf>
    <xf numFmtId="49" fontId="18" fillId="0" borderId="10" xfId="4" applyNumberFormat="1" applyFill="1" applyAlignment="1">
      <alignment horizontal="left" vertical="center"/>
    </xf>
    <xf numFmtId="0" fontId="18" fillId="0" borderId="10" xfId="4" applyFill="1" applyAlignment="1" applyProtection="1">
      <alignment horizontal="center" vertical="center"/>
      <protection locked="0"/>
    </xf>
    <xf numFmtId="0" fontId="18" fillId="0" borderId="10" xfId="4" applyFill="1" applyAlignment="1" applyProtection="1">
      <alignment horizontal="center" vertical="center" wrapText="1"/>
      <protection locked="0"/>
    </xf>
    <xf numFmtId="0" fontId="18" fillId="0" borderId="10" xfId="4" applyFill="1" applyAlignment="1" applyProtection="1">
      <alignment horizontal="left" vertical="center" wrapText="1"/>
      <protection locked="0"/>
    </xf>
    <xf numFmtId="0" fontId="20" fillId="0" borderId="5" xfId="0" applyFont="1" applyFill="1" applyBorder="1" applyAlignment="1" applyProtection="1">
      <alignment horizontal="center" vertical="center" wrapText="1"/>
      <protection locked="0"/>
    </xf>
    <xf numFmtId="0" fontId="22" fillId="0" borderId="7" xfId="0" applyFont="1" applyFill="1" applyBorder="1" applyAlignment="1" applyProtection="1">
      <alignment vertical="center" wrapText="1"/>
      <protection locked="0"/>
    </xf>
    <xf numFmtId="1" fontId="22" fillId="0" borderId="4" xfId="1" applyNumberFormat="1" applyFont="1" applyFill="1" applyBorder="1" applyAlignment="1" applyProtection="1">
      <protection locked="0"/>
    </xf>
    <xf numFmtId="44" fontId="22" fillId="0" borderId="7" xfId="1" applyFont="1" applyFill="1" applyBorder="1" applyAlignment="1" applyProtection="1">
      <protection locked="0"/>
    </xf>
    <xf numFmtId="44" fontId="22" fillId="4" borderId="7" xfId="0" applyNumberFormat="1" applyFont="1" applyFill="1" applyBorder="1" applyAlignment="1" applyProtection="1">
      <alignment horizontal="center" vertical="center"/>
      <protection locked="0"/>
    </xf>
    <xf numFmtId="44" fontId="22" fillId="0" borderId="2" xfId="1" applyFont="1" applyFill="1" applyBorder="1" applyAlignment="1" applyProtection="1">
      <alignment horizontal="center" vertical="center" wrapText="1"/>
      <protection locked="0"/>
    </xf>
    <xf numFmtId="44" fontId="22" fillId="0" borderId="5" xfId="1" applyFont="1" applyFill="1" applyBorder="1" applyAlignment="1" applyProtection="1">
      <alignment horizontal="center" vertical="center" wrapText="1"/>
      <protection locked="0"/>
    </xf>
    <xf numFmtId="44" fontId="22" fillId="0" borderId="4" xfId="1" applyFont="1" applyFill="1" applyBorder="1" applyAlignment="1" applyProtection="1">
      <alignment horizontal="center" vertical="center" wrapText="1"/>
      <protection locked="0"/>
    </xf>
    <xf numFmtId="44" fontId="20" fillId="8" borderId="2" xfId="1" applyFont="1" applyFill="1" applyBorder="1" applyAlignment="1" applyProtection="1">
      <alignment horizontal="center" vertical="center" wrapText="1"/>
      <protection locked="0"/>
    </xf>
    <xf numFmtId="44" fontId="5" fillId="8" borderId="2" xfId="1" applyFont="1" applyFill="1" applyBorder="1" applyAlignment="1" applyProtection="1">
      <alignment horizontal="center" vertical="center" wrapText="1"/>
      <protection locked="0"/>
    </xf>
    <xf numFmtId="1" fontId="25" fillId="0" borderId="12" xfId="1" applyNumberFormat="1" applyFont="1" applyFill="1" applyBorder="1" applyAlignment="1" applyProtection="1">
      <alignment horizontal="center" vertical="center"/>
      <protection locked="0"/>
    </xf>
    <xf numFmtId="44" fontId="26" fillId="4" borderId="11" xfId="1" applyNumberFormat="1" applyFont="1" applyFill="1" applyBorder="1" applyAlignment="1" applyProtection="1">
      <alignment horizontal="center" vertical="center"/>
      <protection locked="0"/>
    </xf>
    <xf numFmtId="0" fontId="27" fillId="0" borderId="9" xfId="0" applyFont="1" applyFill="1" applyBorder="1" applyAlignment="1">
      <alignment vertical="top" wrapText="1"/>
    </xf>
    <xf numFmtId="0" fontId="28" fillId="0" borderId="0" xfId="0" applyFont="1" applyAlignment="1">
      <alignment wrapText="1"/>
    </xf>
    <xf numFmtId="0" fontId="28" fillId="0" borderId="0" xfId="0" applyFont="1"/>
    <xf numFmtId="0" fontId="29" fillId="0" borderId="0" xfId="0" applyFont="1" applyAlignment="1">
      <alignment vertical="center"/>
    </xf>
    <xf numFmtId="0" fontId="28" fillId="0" borderId="0" xfId="0" applyFont="1" applyFill="1" applyBorder="1"/>
    <xf numFmtId="0" fontId="29" fillId="0" borderId="0" xfId="0" applyFont="1" applyFill="1" applyAlignment="1">
      <alignment vertical="center"/>
    </xf>
    <xf numFmtId="0" fontId="30" fillId="0" borderId="0" xfId="0" applyFont="1" applyFill="1" applyBorder="1" applyAlignment="1" applyProtection="1">
      <alignment vertical="center"/>
      <protection locked="0"/>
    </xf>
    <xf numFmtId="0" fontId="31" fillId="0" borderId="0" xfId="0" applyFont="1" applyFill="1" applyAlignment="1">
      <alignment vertical="center"/>
    </xf>
    <xf numFmtId="0" fontId="31" fillId="0" borderId="2" xfId="0" applyFont="1" applyBorder="1" applyAlignment="1">
      <alignment horizontal="center" vertical="center" wrapText="1"/>
    </xf>
    <xf numFmtId="0" fontId="31" fillId="0" borderId="2" xfId="0" applyFont="1" applyBorder="1" applyAlignment="1">
      <alignment vertical="center" wrapText="1"/>
    </xf>
    <xf numFmtId="0" fontId="20" fillId="0" borderId="0" xfId="0" applyFont="1" applyFill="1" applyBorder="1" applyAlignment="1">
      <alignment vertical="center" wrapText="1"/>
    </xf>
    <xf numFmtId="0" fontId="31" fillId="0" borderId="3" xfId="0" applyFont="1" applyBorder="1" applyAlignment="1">
      <alignment vertical="center" wrapText="1"/>
    </xf>
    <xf numFmtId="0" fontId="2" fillId="0" borderId="0" xfId="0" applyFont="1" applyFill="1" applyBorder="1" applyAlignment="1">
      <alignment vertical="center"/>
    </xf>
    <xf numFmtId="0" fontId="24" fillId="0" borderId="0" xfId="6"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2" fontId="5" fillId="0" borderId="2" xfId="1" applyNumberFormat="1" applyFont="1" applyFill="1" applyBorder="1" applyAlignment="1" applyProtection="1">
      <protection locked="0"/>
    </xf>
    <xf numFmtId="2" fontId="6" fillId="0" borderId="2" xfId="1" applyNumberFormat="1" applyFont="1" applyFill="1" applyBorder="1" applyAlignment="1" applyProtection="1">
      <protection locked="0"/>
    </xf>
    <xf numFmtId="2" fontId="6" fillId="0" borderId="2" xfId="0" applyNumberFormat="1" applyFont="1" applyFill="1" applyBorder="1" applyAlignment="1" applyProtection="1">
      <protection locked="0"/>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11" fillId="2" borderId="5" xfId="0" applyFont="1" applyFill="1" applyBorder="1" applyAlignment="1">
      <alignment vertical="center" wrapText="1"/>
    </xf>
    <xf numFmtId="0" fontId="11" fillId="2" borderId="7" xfId="0" applyFont="1" applyFill="1" applyBorder="1" applyAlignment="1">
      <alignment vertical="center" wrapText="1"/>
    </xf>
    <xf numFmtId="0" fontId="11" fillId="2" borderId="4" xfId="0" applyFont="1" applyFill="1" applyBorder="1" applyAlignment="1">
      <alignment vertical="center" wrapText="1"/>
    </xf>
    <xf numFmtId="0" fontId="11" fillId="0" borderId="0" xfId="0" applyFont="1" applyFill="1" applyBorder="1" applyAlignment="1">
      <alignment vertical="center" wrapText="1"/>
    </xf>
    <xf numFmtId="1" fontId="6" fillId="0" borderId="4" xfId="1" applyNumberFormat="1" applyFont="1" applyFill="1" applyBorder="1" applyAlignment="1" applyProtection="1">
      <alignment wrapText="1"/>
      <protection locked="0"/>
    </xf>
    <xf numFmtId="0" fontId="2" fillId="5" borderId="0" xfId="0" applyFont="1" applyFill="1" applyAlignment="1" applyProtection="1">
      <alignment horizontal="left" vertical="center"/>
      <protection locked="0"/>
    </xf>
    <xf numFmtId="0" fontId="2" fillId="5" borderId="0" xfId="0" applyFont="1" applyFill="1" applyBorder="1" applyAlignment="1" applyProtection="1">
      <alignment horizontal="left" vertical="center"/>
      <protection locked="0"/>
    </xf>
    <xf numFmtId="0" fontId="2" fillId="5" borderId="0" xfId="0" applyFont="1" applyFill="1" applyAlignment="1" applyProtection="1">
      <alignment vertical="center"/>
      <protection locked="0"/>
    </xf>
    <xf numFmtId="0" fontId="2" fillId="0" borderId="0" xfId="0" applyFont="1" applyAlignment="1" applyProtection="1">
      <alignment vertical="center"/>
      <protection locked="0"/>
    </xf>
    <xf numFmtId="0" fontId="32" fillId="0" borderId="0" xfId="0" applyFont="1"/>
    <xf numFmtId="0" fontId="33" fillId="0" borderId="0" xfId="0" applyFont="1" applyBorder="1" applyAlignment="1">
      <alignment horizontal="left"/>
    </xf>
    <xf numFmtId="164" fontId="34" fillId="4" borderId="9" xfId="2" applyNumberFormat="1" applyFont="1" applyFill="1" applyBorder="1" applyProtection="1">
      <protection locked="0"/>
    </xf>
    <xf numFmtId="44" fontId="34" fillId="4" borderId="9" xfId="1" applyFont="1" applyFill="1" applyBorder="1" applyAlignment="1" applyProtection="1">
      <alignment wrapText="1"/>
      <protection locked="0"/>
    </xf>
    <xf numFmtId="0" fontId="35" fillId="0" borderId="0" xfId="3" applyFont="1" applyAlignment="1" applyProtection="1">
      <alignment horizontal="left" vertical="center"/>
      <protection locked="0"/>
    </xf>
    <xf numFmtId="0" fontId="36" fillId="0" borderId="0" xfId="0" applyFont="1" applyFill="1"/>
    <xf numFmtId="0" fontId="37" fillId="0" borderId="0" xfId="0" applyFont="1" applyBorder="1" applyAlignment="1">
      <alignment horizontal="left"/>
    </xf>
    <xf numFmtId="0" fontId="38" fillId="0" borderId="0" xfId="0" applyFont="1"/>
    <xf numFmtId="0" fontId="39" fillId="9" borderId="1" xfId="0" applyFont="1" applyFill="1" applyBorder="1"/>
    <xf numFmtId="0" fontId="15" fillId="0" borderId="0" xfId="0"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cellXfs>
  <cellStyles count="7">
    <cellStyle name="Currency" xfId="1" builtinId="4"/>
    <cellStyle name="Heading 1" xfId="4" builtinId="16"/>
    <cellStyle name="Heading 2" xfId="6" builtinId="17"/>
    <cellStyle name="Heading 4" xfId="5" builtinId="19"/>
    <cellStyle name="Normal" xfId="0" builtinId="0"/>
    <cellStyle name="Percent" xfId="2" builtinId="5"/>
    <cellStyle name="Title" xfId="3" builtinId="15"/>
  </cellStyles>
  <dxfs count="104">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numFmt numFmtId="34" formatCode="_(&quot;$&quot;* #,##0.00_);_(&quot;$&quot;* \(#,##0.00\);_(&quot;$&quot;* &quot;-&quot;??_);_(@_)"/>
      <fill>
        <patternFill patternType="solid">
          <fgColor indexed="64"/>
          <bgColor rgb="FFE2CFF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3"/>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2:E18" totalsRowShown="0" headerRowDxfId="102" dataDxfId="101" headerRowBorderDxfId="99" tableBorderDxfId="100">
  <autoFilter ref="A12:E18" xr:uid="{00000000-0009-0000-0100-00000C000000}"/>
  <tableColumns count="5">
    <tableColumn id="1" xr3:uid="{00000000-0010-0000-0000-000001000000}" name="Subtask" dataDxfId="98"/>
    <tableColumn id="5" xr3:uid="{00000000-0010-0000-0000-000005000000}" name="Description" dataDxfId="97"/>
    <tableColumn id="2" xr3:uid="{00000000-0010-0000-0000-000002000000}" name=" Deliverables/Milestones" dataDxfId="96"/>
    <tableColumn id="3" xr3:uid="{00000000-0010-0000-0000-000003000000}" name="Responsible Parties" dataDxfId="95"/>
    <tableColumn id="4" xr3:uid="{00000000-0010-0000-0000-000004000000}" name="Timeline" dataDxfId="94"/>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0:E26" totalsRowShown="0" headerRowDxfId="93" dataDxfId="92" headerRowBorderDxfId="90" tableBorderDxfId="91">
  <autoFilter ref="A20:E26" xr:uid="{00000000-0009-0000-0100-00000D000000}"/>
  <tableColumns count="5">
    <tableColumn id="1" xr3:uid="{00000000-0010-0000-0100-000001000000}" name="Subtask" dataDxfId="89"/>
    <tableColumn id="5" xr3:uid="{00000000-0010-0000-0100-000005000000}" name="Description" dataDxfId="88"/>
    <tableColumn id="2" xr3:uid="{00000000-0010-0000-0100-000002000000}" name=" Deliverables/Milestones" dataDxfId="87"/>
    <tableColumn id="3" xr3:uid="{00000000-0010-0000-0100-000003000000}" name="Responsible Parties" dataDxfId="86"/>
    <tableColumn id="4" xr3:uid="{00000000-0010-0000-0100-000004000000}" name="Timeline" dataDxfId="85"/>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8:E34" totalsRowShown="0" headerRowDxfId="84" dataDxfId="83" headerRowBorderDxfId="81" tableBorderDxfId="82">
  <autoFilter ref="A28:E34" xr:uid="{00000000-0009-0000-0100-00000E000000}"/>
  <tableColumns count="5">
    <tableColumn id="1" xr3:uid="{00000000-0010-0000-0200-000001000000}" name="Subtask" dataDxfId="80"/>
    <tableColumn id="5" xr3:uid="{00000000-0010-0000-0200-000005000000}" name="Description" dataDxfId="79"/>
    <tableColumn id="2" xr3:uid="{00000000-0010-0000-0200-000002000000}" name=" Deliverables/Milestones" dataDxfId="78"/>
    <tableColumn id="3" xr3:uid="{00000000-0010-0000-0200-000003000000}" name="Responsible Parties" dataDxfId="77"/>
    <tableColumn id="4" xr3:uid="{00000000-0010-0000-0200-000004000000}" name="Timeline" dataDxfId="76"/>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6:E42" totalsRowShown="0" headerRowDxfId="75" dataDxfId="74" headerRowBorderDxfId="72" tableBorderDxfId="73">
  <autoFilter ref="A36:E42" xr:uid="{00000000-0009-0000-0100-00000F000000}"/>
  <tableColumns count="5">
    <tableColumn id="1" xr3:uid="{00000000-0010-0000-0300-000001000000}" name="Subtask" dataDxfId="71"/>
    <tableColumn id="5" xr3:uid="{00000000-0010-0000-0300-000005000000}" name="Description" dataDxfId="70"/>
    <tableColumn id="2" xr3:uid="{00000000-0010-0000-0300-000002000000}" name=" Deliverables/Milestones" dataDxfId="69"/>
    <tableColumn id="3" xr3:uid="{00000000-0010-0000-0300-000003000000}" name="Responsible Parties" dataDxfId="68"/>
    <tableColumn id="4" xr3:uid="{00000000-0010-0000-0300-000004000000}" name="Timeline" dataDxfId="67"/>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4:E50" totalsRowShown="0" headerRowDxfId="66" dataDxfId="65" headerRowBorderDxfId="63" tableBorderDxfId="64">
  <autoFilter ref="A44:E50" xr:uid="{00000000-0009-0000-0100-000010000000}"/>
  <tableColumns count="5">
    <tableColumn id="1" xr3:uid="{00000000-0010-0000-0400-000001000000}" name="Subtask" dataDxfId="62"/>
    <tableColumn id="5" xr3:uid="{00000000-0010-0000-0400-000005000000}" name="Description" dataDxfId="61"/>
    <tableColumn id="2" xr3:uid="{00000000-0010-0000-0400-000002000000}" name=" Deliverables/Milestones" dataDxfId="60"/>
    <tableColumn id="3" xr3:uid="{00000000-0010-0000-0400-000003000000}" name="Responsible Parties" dataDxfId="59"/>
    <tableColumn id="4" xr3:uid="{00000000-0010-0000-0400-000004000000}" name="Timeline" dataDxfId="58"/>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6:K43" totalsRowShown="0" headerRowDxfId="53" dataDxfId="52" headerRowBorderDxfId="50" tableBorderDxfId="51" totalsRowBorderDxfId="49">
  <autoFilter ref="A16:K43"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SUM(I17:J17)</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0955B2D-AACF-40AB-A2D9-25AE8434CAAA}" name="Table142" displayName="Table142" ref="A11:E14" totalsRowShown="0" headerRowDxfId="37" dataDxfId="36" headerRowBorderDxfId="34" tableBorderDxfId="35">
  <autoFilter ref="A11:E14" xr:uid="{50955B2D-AACF-40AB-A2D9-25AE8434CAAA}"/>
  <tableColumns count="5">
    <tableColumn id="1" xr3:uid="{DB3478E0-99DD-4A2D-ACED-A171370FB636}" name="Subtask" dataDxfId="33"/>
    <tableColumn id="5" xr3:uid="{3B4E9A3D-72EA-4CF8-B863-27836D93C182}" name="Description" dataDxfId="32"/>
    <tableColumn id="2" xr3:uid="{2617BB98-DDF1-4014-8F0E-30D095D6CE14}" name=" Deliverables/Milestones" dataDxfId="31"/>
    <tableColumn id="3" xr3:uid="{96514203-7BA8-4582-A85A-0C9A774E33F9}" name="Responsible Parties" dataDxfId="30"/>
    <tableColumn id="4" xr3:uid="{45232461-284B-4B1C-A432-A01AD40747CE}"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5B4FB-ED46-4750-8FF1-E691104165CF}" name="Table1135144" displayName="Table1135144" ref="A16:E19" totalsRowShown="0" headerRowDxfId="28" dataDxfId="27" headerRowBorderDxfId="25" tableBorderDxfId="26">
  <autoFilter ref="A16:E19" xr:uid="{EA35B4FB-ED46-4750-8FF1-E691104165CF}"/>
  <tableColumns count="5">
    <tableColumn id="1" xr3:uid="{597B178B-7764-4F0A-A860-BB2DCDBB02C0}" name="Subtask" dataDxfId="24"/>
    <tableColumn id="5" xr3:uid="{3534793C-C68C-4D84-A4B8-43E39FA508EA}" name="Description" dataDxfId="23"/>
    <tableColumn id="2" xr3:uid="{2B04F20E-A588-4C8A-AECF-FAF87B99A80E}" name=" Deliverables/Milestones" dataDxfId="22"/>
    <tableColumn id="3" xr3:uid="{E2E645A5-68EF-4CD4-BAE5-B02F2A2858EB}" name="Responsible Parties" dataDxfId="21"/>
    <tableColumn id="4" xr3:uid="{24141CDC-B70E-4F90-A4CC-8B32FAD7E4B4}"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6F7EBF1-22E7-4C14-8A0C-9357A832B30E}" name="Table21438" displayName="Table21438" ref="A12:K20" totalsRowShown="0" headerRowDxfId="15" dataDxfId="14" headerRowBorderDxfId="12" tableBorderDxfId="13" totalsRowBorderDxfId="11">
  <autoFilter ref="A12:K20" xr:uid="{36F7EBF1-22E7-4C14-8A0C-9357A832B30E}"/>
  <tableColumns count="11">
    <tableColumn id="2" xr3:uid="{36040287-E368-4A14-92E4-11BDB4DA3438}" name="TASK #" dataDxfId="10"/>
    <tableColumn id="3" xr3:uid="{77945709-8142-4EE3-A046-82030CB68E4B}" name="COST CATEGORY" dataDxfId="9"/>
    <tableColumn id="4" xr3:uid="{2867CC64-3A92-4AC0-BD6A-ABF361937FD5}" name="COST DESCRIPTION" dataDxfId="8" dataCellStyle="Currency"/>
    <tableColumn id="5" xr3:uid="{5466C4D7-54CE-41B8-917C-C826C155C23D}" name="COST PER UNIT ($)" dataDxfId="7" dataCellStyle="Currency"/>
    <tableColumn id="6" xr3:uid="{1D1FC5BE-0566-4086-9AB3-291DDF3BD903}" name="UNITS" dataDxfId="6" dataCellStyle="Currency"/>
    <tableColumn id="7" xr3:uid="{965B3308-4D97-4A17-8A97-2F37058CBA44}" name="TOTAL PROJECT COST" dataDxfId="5">
      <calculatedColumnFormula>Table21438[[#This Row],[UNITS]]*Table21438[[#This Row],[COST PER UNIT ($)]]</calculatedColumnFormula>
    </tableColumn>
    <tableColumn id="8" xr3:uid="{A8D3C1E7-9A9C-4F4F-8967-A97083BD5047}" name="TOTAL TCC GRANT FUNDS" dataDxfId="4" dataCellStyle="Currency"/>
    <tableColumn id="13" xr3:uid="{6A5B6A3B-6BBD-4804-A803-5D3EFED74E26}" name="TOTAL LEVERAGE" dataDxfId="3" dataCellStyle="Currency">
      <calculatedColumnFormula>SUBTOTAL(109,H12:H325)</calculatedColumnFormula>
    </tableColumn>
    <tableColumn id="9" xr3:uid="{C1136DE9-66E1-4E85-B439-B56E490E5511}" name="[LEVERAGE 1]" dataDxfId="2" dataCellStyle="Currency"/>
    <tableColumn id="10" xr3:uid="{B07FA973-236C-42BB-994A-3D01D52D723E}" name="[LEVERAGE X]" dataDxfId="1" dataCellStyle="Currency"/>
    <tableColumn id="1" xr3:uid="{E04B132E-475D-4F95-904D-7EB6535B508D}"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5.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M54"/>
  <sheetViews>
    <sheetView showGridLines="0" zoomScaleNormal="100" workbookViewId="0">
      <selection activeCell="B10" sqref="B10"/>
    </sheetView>
  </sheetViews>
  <sheetFormatPr defaultColWidth="9.140625" defaultRowHeight="14.1"/>
  <cols>
    <col min="1" max="1" width="14.5703125" style="5" customWidth="1"/>
    <col min="2" max="2" width="90" style="5" customWidth="1"/>
    <col min="3" max="3" width="27.85546875" style="2" customWidth="1"/>
    <col min="4" max="4" width="34.140625" style="2" customWidth="1"/>
    <col min="5" max="5" width="22.42578125" style="2" bestFit="1" customWidth="1"/>
    <col min="6" max="6" width="3.42578125" style="2" customWidth="1"/>
    <col min="7" max="7" width="68" style="2" customWidth="1"/>
    <col min="8" max="16384" width="9.140625" style="2"/>
  </cols>
  <sheetData>
    <row r="1" spans="1:13" ht="45.75" customHeight="1">
      <c r="A1" s="58" t="s">
        <v>0</v>
      </c>
    </row>
    <row r="2" spans="1:13" ht="17.25" customHeight="1">
      <c r="A2" s="141" t="s">
        <v>1</v>
      </c>
    </row>
    <row r="3" spans="1:13" ht="16.7">
      <c r="A3" s="84" t="s">
        <v>2</v>
      </c>
      <c r="B3" s="61" t="s">
        <v>3</v>
      </c>
      <c r="C3" s="4"/>
      <c r="D3" s="6"/>
      <c r="E3" s="1"/>
    </row>
    <row r="4" spans="1:13" ht="16.5" customHeight="1">
      <c r="A4" s="84" t="s">
        <v>4</v>
      </c>
      <c r="B4" s="62" t="s">
        <v>3</v>
      </c>
      <c r="C4" s="4"/>
      <c r="D4" s="6"/>
      <c r="E4" s="1"/>
    </row>
    <row r="5" spans="1:13" ht="33.4">
      <c r="A5" s="84" t="s">
        <v>5</v>
      </c>
      <c r="B5" s="62" t="s">
        <v>3</v>
      </c>
      <c r="C5" s="4"/>
      <c r="D5" s="6"/>
      <c r="E5" s="1"/>
    </row>
    <row r="6" spans="1:13" ht="16.7">
      <c r="A6" s="84" t="s">
        <v>6</v>
      </c>
      <c r="B6" s="62" t="s">
        <v>3</v>
      </c>
      <c r="C6" s="1"/>
    </row>
    <row r="7" spans="1:13" ht="33.75" customHeight="1">
      <c r="A7" s="59" t="s">
        <v>7</v>
      </c>
      <c r="B7" s="60"/>
      <c r="C7" s="59"/>
      <c r="D7" s="48"/>
    </row>
    <row r="8" spans="1:13" s="10" customFormat="1" ht="58.5" customHeight="1">
      <c r="A8" s="80" t="s">
        <v>8</v>
      </c>
      <c r="B8" s="88"/>
      <c r="C8" s="63"/>
      <c r="D8" s="63"/>
      <c r="E8" s="63"/>
    </row>
    <row r="9" spans="1:13" s="8" customFormat="1" ht="60" customHeight="1">
      <c r="A9" s="85" t="s">
        <v>9</v>
      </c>
      <c r="B9" s="108"/>
      <c r="C9" s="57"/>
      <c r="D9" s="57"/>
      <c r="E9" s="57"/>
      <c r="F9" s="7"/>
      <c r="G9" s="7"/>
      <c r="H9" s="7"/>
    </row>
    <row r="10" spans="1:13" ht="15.4">
      <c r="A10" s="86" t="s">
        <v>10</v>
      </c>
      <c r="B10" s="142">
        <f>LEN(B9)</f>
        <v>0</v>
      </c>
      <c r="C10" s="9"/>
    </row>
    <row r="11" spans="1:13" s="44" customFormat="1" ht="20.25" customHeight="1">
      <c r="A11" s="64" t="s">
        <v>11</v>
      </c>
      <c r="B11" s="65"/>
      <c r="C11" s="65"/>
      <c r="D11" s="65"/>
      <c r="E11" s="66"/>
    </row>
    <row r="12" spans="1:13" s="44" customFormat="1" ht="20.25" customHeight="1">
      <c r="A12" s="87" t="s">
        <v>12</v>
      </c>
      <c r="B12" s="87" t="s">
        <v>13</v>
      </c>
      <c r="C12" s="87" t="s">
        <v>14</v>
      </c>
      <c r="D12" s="87" t="s">
        <v>15</v>
      </c>
      <c r="E12" s="87" t="s">
        <v>16</v>
      </c>
    </row>
    <row r="13" spans="1:13" s="44" customFormat="1" ht="15">
      <c r="A13" s="45" t="s">
        <v>17</v>
      </c>
      <c r="B13" s="46"/>
      <c r="C13" s="46"/>
      <c r="D13" s="47"/>
      <c r="E13" s="47"/>
      <c r="G13" s="52"/>
      <c r="H13" s="48"/>
      <c r="I13" s="48"/>
      <c r="J13" s="48"/>
      <c r="K13" s="48"/>
      <c r="L13" s="48"/>
      <c r="M13" s="48"/>
    </row>
    <row r="14" spans="1:13" s="44" customFormat="1" ht="15">
      <c r="A14" s="45" t="s">
        <v>18</v>
      </c>
      <c r="B14" s="47"/>
      <c r="C14" s="47"/>
      <c r="D14" s="47"/>
      <c r="E14" s="47"/>
      <c r="G14" s="52"/>
      <c r="H14" s="48"/>
      <c r="I14" s="48"/>
      <c r="J14" s="48"/>
      <c r="K14" s="48"/>
      <c r="L14" s="48"/>
      <c r="M14" s="48"/>
    </row>
    <row r="15" spans="1:13" s="44" customFormat="1" ht="15">
      <c r="A15" s="45" t="s">
        <v>19</v>
      </c>
      <c r="B15" s="47"/>
      <c r="C15" s="47"/>
      <c r="D15" s="47"/>
      <c r="E15" s="47"/>
      <c r="G15" s="53"/>
      <c r="H15" s="50"/>
      <c r="I15" s="50"/>
      <c r="J15" s="50"/>
      <c r="K15" s="50"/>
      <c r="L15" s="50"/>
      <c r="M15" s="50"/>
    </row>
    <row r="16" spans="1:13" s="44" customFormat="1" ht="15">
      <c r="A16" s="45" t="s">
        <v>20</v>
      </c>
      <c r="B16" s="47"/>
      <c r="C16" s="47"/>
      <c r="D16" s="47"/>
      <c r="E16" s="47"/>
      <c r="G16" s="54"/>
      <c r="H16" s="50"/>
      <c r="I16" s="50"/>
      <c r="J16" s="50"/>
      <c r="K16" s="50"/>
      <c r="L16" s="50"/>
      <c r="M16" s="50"/>
    </row>
    <row r="17" spans="1:13" s="44" customFormat="1" ht="15">
      <c r="A17" s="45" t="s">
        <v>21</v>
      </c>
      <c r="B17" s="56"/>
      <c r="C17" s="56"/>
      <c r="D17" s="56"/>
      <c r="E17" s="56"/>
      <c r="G17" s="55"/>
      <c r="H17" s="50"/>
      <c r="I17" s="50"/>
      <c r="J17" s="50"/>
      <c r="K17" s="50"/>
      <c r="L17" s="50"/>
      <c r="M17" s="50"/>
    </row>
    <row r="18" spans="1:13" s="48" customFormat="1" ht="15">
      <c r="A18" s="45" t="s">
        <v>22</v>
      </c>
      <c r="B18" s="56"/>
      <c r="C18" s="56"/>
      <c r="D18" s="56"/>
      <c r="E18" s="56"/>
    </row>
    <row r="19" spans="1:13" s="44" customFormat="1" ht="20.25" customHeight="1">
      <c r="A19" s="64" t="s">
        <v>23</v>
      </c>
      <c r="B19" s="65"/>
      <c r="C19" s="65"/>
      <c r="D19" s="65"/>
      <c r="E19" s="66"/>
    </row>
    <row r="20" spans="1:13" s="44" customFormat="1" ht="20.25" customHeight="1">
      <c r="A20" s="87" t="s">
        <v>12</v>
      </c>
      <c r="B20" s="87" t="s">
        <v>13</v>
      </c>
      <c r="C20" s="87" t="s">
        <v>14</v>
      </c>
      <c r="D20" s="87" t="s">
        <v>15</v>
      </c>
      <c r="E20" s="87" t="s">
        <v>16</v>
      </c>
    </row>
    <row r="21" spans="1:13" s="44" customFormat="1" ht="15">
      <c r="A21" s="45" t="s">
        <v>17</v>
      </c>
      <c r="B21" s="46"/>
      <c r="C21" s="46"/>
      <c r="D21" s="47"/>
      <c r="E21" s="47"/>
    </row>
    <row r="22" spans="1:13" s="44" customFormat="1" ht="15">
      <c r="A22" s="45" t="s">
        <v>18</v>
      </c>
      <c r="B22" s="47"/>
      <c r="C22" s="47"/>
      <c r="D22" s="47"/>
      <c r="E22" s="47"/>
    </row>
    <row r="23" spans="1:13" s="44" customFormat="1" ht="15">
      <c r="A23" s="45" t="s">
        <v>19</v>
      </c>
      <c r="B23" s="47"/>
      <c r="C23" s="47"/>
      <c r="D23" s="47"/>
      <c r="E23" s="47"/>
    </row>
    <row r="24" spans="1:13" s="44" customFormat="1" ht="15">
      <c r="A24" s="45" t="s">
        <v>20</v>
      </c>
      <c r="B24" s="47"/>
      <c r="C24" s="47"/>
      <c r="D24" s="47"/>
      <c r="E24" s="47"/>
    </row>
    <row r="25" spans="1:13" s="44" customFormat="1" ht="15">
      <c r="A25" s="45" t="s">
        <v>21</v>
      </c>
      <c r="B25" s="56"/>
      <c r="C25" s="56"/>
      <c r="D25" s="56"/>
      <c r="E25" s="56"/>
    </row>
    <row r="26" spans="1:13" s="44" customFormat="1" ht="15">
      <c r="A26" s="45" t="s">
        <v>22</v>
      </c>
      <c r="B26" s="56"/>
      <c r="C26" s="56"/>
      <c r="D26" s="56"/>
      <c r="E26" s="56"/>
    </row>
    <row r="27" spans="1:13" s="44" customFormat="1" ht="20.25" customHeight="1">
      <c r="A27" s="132" t="s">
        <v>24</v>
      </c>
      <c r="B27" s="133"/>
      <c r="C27" s="133"/>
      <c r="D27" s="133"/>
      <c r="E27" s="134"/>
    </row>
    <row r="28" spans="1:13" s="44" customFormat="1" ht="20.25" customHeight="1">
      <c r="A28" s="87" t="s">
        <v>12</v>
      </c>
      <c r="B28" s="87" t="s">
        <v>13</v>
      </c>
      <c r="C28" s="87" t="s">
        <v>14</v>
      </c>
      <c r="D28" s="87" t="s">
        <v>15</v>
      </c>
      <c r="E28" s="87" t="s">
        <v>16</v>
      </c>
    </row>
    <row r="29" spans="1:13" s="44" customFormat="1" ht="15">
      <c r="A29" s="45" t="s">
        <v>17</v>
      </c>
      <c r="B29" s="46"/>
      <c r="C29" s="46"/>
      <c r="D29" s="47"/>
      <c r="E29" s="47"/>
    </row>
    <row r="30" spans="1:13" s="44" customFormat="1" ht="15">
      <c r="A30" s="45" t="s">
        <v>18</v>
      </c>
      <c r="B30" s="47"/>
      <c r="C30" s="47"/>
      <c r="D30" s="47"/>
      <c r="E30" s="47"/>
    </row>
    <row r="31" spans="1:13" s="44" customFormat="1" ht="15">
      <c r="A31" s="45" t="s">
        <v>19</v>
      </c>
      <c r="B31" s="47"/>
      <c r="C31" s="47"/>
      <c r="D31" s="47"/>
      <c r="E31" s="47"/>
    </row>
    <row r="32" spans="1:13" s="44" customFormat="1" ht="15">
      <c r="A32" s="45" t="s">
        <v>20</v>
      </c>
      <c r="B32" s="47"/>
      <c r="C32" s="47"/>
      <c r="D32" s="47"/>
      <c r="E32" s="47"/>
    </row>
    <row r="33" spans="1:5" s="44" customFormat="1" ht="15">
      <c r="A33" s="45" t="s">
        <v>21</v>
      </c>
      <c r="B33" s="56"/>
      <c r="C33" s="56"/>
      <c r="D33" s="56"/>
      <c r="E33" s="56"/>
    </row>
    <row r="34" spans="1:5" s="44" customFormat="1" ht="15">
      <c r="A34" s="45" t="s">
        <v>22</v>
      </c>
      <c r="B34" s="56"/>
      <c r="C34" s="56"/>
      <c r="D34" s="56"/>
      <c r="E34" s="56"/>
    </row>
    <row r="35" spans="1:5" s="44" customFormat="1" ht="20.25" customHeight="1">
      <c r="A35" s="132" t="s">
        <v>25</v>
      </c>
      <c r="B35" s="133"/>
      <c r="C35" s="133"/>
      <c r="D35" s="133"/>
      <c r="E35" s="134"/>
    </row>
    <row r="36" spans="1:5" s="44" customFormat="1" ht="20.25" customHeight="1">
      <c r="A36" s="87" t="s">
        <v>12</v>
      </c>
      <c r="B36" s="87" t="s">
        <v>13</v>
      </c>
      <c r="C36" s="87" t="s">
        <v>14</v>
      </c>
      <c r="D36" s="87" t="s">
        <v>15</v>
      </c>
      <c r="E36" s="87" t="s">
        <v>16</v>
      </c>
    </row>
    <row r="37" spans="1:5" s="44" customFormat="1" ht="15">
      <c r="A37" s="45" t="s">
        <v>17</v>
      </c>
      <c r="B37" s="46"/>
      <c r="C37" s="46"/>
      <c r="D37" s="47"/>
      <c r="E37" s="47"/>
    </row>
    <row r="38" spans="1:5" s="44" customFormat="1" ht="15">
      <c r="A38" s="45" t="s">
        <v>18</v>
      </c>
      <c r="B38" s="47"/>
      <c r="C38" s="47"/>
      <c r="D38" s="47"/>
      <c r="E38" s="47"/>
    </row>
    <row r="39" spans="1:5" s="44" customFormat="1" ht="15">
      <c r="A39" s="45" t="s">
        <v>19</v>
      </c>
      <c r="B39" s="47"/>
      <c r="C39" s="47"/>
      <c r="D39" s="47"/>
      <c r="E39" s="47"/>
    </row>
    <row r="40" spans="1:5" s="44" customFormat="1" ht="15">
      <c r="A40" s="45" t="s">
        <v>20</v>
      </c>
      <c r="B40" s="47"/>
      <c r="C40" s="47"/>
      <c r="D40" s="47"/>
      <c r="E40" s="47"/>
    </row>
    <row r="41" spans="1:5" s="44" customFormat="1" ht="15">
      <c r="A41" s="45" t="s">
        <v>21</v>
      </c>
      <c r="B41" s="56"/>
      <c r="C41" s="56"/>
      <c r="D41" s="56"/>
      <c r="E41" s="56"/>
    </row>
    <row r="42" spans="1:5" s="44" customFormat="1" ht="15">
      <c r="A42" s="45" t="s">
        <v>22</v>
      </c>
      <c r="B42" s="56"/>
      <c r="C42" s="56"/>
      <c r="D42" s="56"/>
      <c r="E42" s="56"/>
    </row>
    <row r="43" spans="1:5" s="44" customFormat="1" ht="20.25" customHeight="1">
      <c r="A43" s="132" t="s">
        <v>26</v>
      </c>
      <c r="B43" s="133"/>
      <c r="C43" s="133"/>
      <c r="D43" s="133"/>
      <c r="E43" s="134"/>
    </row>
    <row r="44" spans="1:5" s="44" customFormat="1" ht="20.25" customHeight="1">
      <c r="A44" s="87" t="s">
        <v>12</v>
      </c>
      <c r="B44" s="87" t="s">
        <v>13</v>
      </c>
      <c r="C44" s="87" t="s">
        <v>14</v>
      </c>
      <c r="D44" s="87" t="s">
        <v>15</v>
      </c>
      <c r="E44" s="87" t="s">
        <v>16</v>
      </c>
    </row>
    <row r="45" spans="1:5" s="44" customFormat="1" ht="15">
      <c r="A45" s="45" t="s">
        <v>17</v>
      </c>
      <c r="B45" s="46"/>
      <c r="C45" s="46"/>
      <c r="D45" s="47"/>
      <c r="E45" s="47"/>
    </row>
    <row r="46" spans="1:5" s="44" customFormat="1" ht="15">
      <c r="A46" s="45" t="s">
        <v>18</v>
      </c>
      <c r="B46" s="47"/>
      <c r="C46" s="47"/>
      <c r="D46" s="47"/>
      <c r="E46" s="47"/>
    </row>
    <row r="47" spans="1:5" s="44" customFormat="1" ht="15">
      <c r="A47" s="45" t="s">
        <v>19</v>
      </c>
      <c r="B47" s="47"/>
      <c r="C47" s="47"/>
      <c r="D47" s="47"/>
      <c r="E47" s="47"/>
    </row>
    <row r="48" spans="1:5" s="44" customFormat="1" ht="15">
      <c r="A48" s="45" t="s">
        <v>20</v>
      </c>
      <c r="B48" s="47"/>
      <c r="C48" s="47"/>
      <c r="D48" s="47"/>
      <c r="E48" s="47"/>
    </row>
    <row r="49" spans="1:5" s="44" customFormat="1" ht="15">
      <c r="A49" s="45" t="s">
        <v>21</v>
      </c>
      <c r="B49" s="56"/>
      <c r="C49" s="56"/>
      <c r="D49" s="56"/>
      <c r="E49" s="56"/>
    </row>
    <row r="50" spans="1:5" s="44" customFormat="1" ht="15">
      <c r="A50" s="45" t="s">
        <v>22</v>
      </c>
      <c r="B50" s="56"/>
      <c r="C50" s="56"/>
      <c r="D50" s="56"/>
      <c r="E50" s="56"/>
    </row>
    <row r="51" spans="1:5" s="44" customFormat="1">
      <c r="A51" s="49"/>
      <c r="B51" s="49"/>
      <c r="C51" s="49"/>
      <c r="D51" s="49"/>
      <c r="E51" s="49"/>
    </row>
    <row r="52" spans="1:5" s="44" customFormat="1">
      <c r="A52" s="49"/>
      <c r="B52" s="49"/>
      <c r="C52" s="49"/>
      <c r="D52" s="49"/>
      <c r="E52" s="49"/>
    </row>
    <row r="53" spans="1:5" s="44" customFormat="1">
      <c r="A53" s="49"/>
      <c r="B53" s="49"/>
      <c r="C53" s="49"/>
      <c r="D53" s="49"/>
      <c r="E53" s="49"/>
    </row>
    <row r="54" spans="1:5" s="44" customFormat="1">
      <c r="A54" s="49"/>
      <c r="B54" s="49"/>
      <c r="C54" s="49"/>
      <c r="D54" s="49"/>
      <c r="E54" s="49"/>
    </row>
  </sheetData>
  <dataValidations count="1">
    <dataValidation type="textLength" operator="lessThanOrEqual" allowBlank="1" showInputMessage="1" showErrorMessage="1" errorTitle="ERROR" error="Description exceeds character limit." promptTitle="Character Limit" prompt="500 characters (spaces included)." sqref="A9:E9"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3"/>
  <sheetViews>
    <sheetView showGridLines="0" tabSelected="1" zoomScaleNormal="100" workbookViewId="0">
      <selection activeCell="C15" sqref="C15"/>
    </sheetView>
  </sheetViews>
  <sheetFormatPr defaultColWidth="9.140625" defaultRowHeight="14.1"/>
  <cols>
    <col min="1" max="1" width="17.5703125" style="39" customWidth="1"/>
    <col min="2" max="2" width="16.5703125" style="8" customWidth="1"/>
    <col min="3" max="3" width="41" style="8" customWidth="1"/>
    <col min="4" max="4" width="17.42578125" style="8" customWidth="1"/>
    <col min="5" max="5" width="8.85546875" style="8" customWidth="1"/>
    <col min="6" max="10" width="17.7109375" style="8" customWidth="1"/>
    <col min="11" max="11" width="27.85546875" style="8" customWidth="1"/>
    <col min="12" max="12" width="12.5703125" style="8" customWidth="1"/>
    <col min="13" max="13" width="20.28515625" style="8" customWidth="1"/>
    <col min="14" max="14" width="27.85546875" style="8" customWidth="1"/>
    <col min="15" max="15" width="9.85546875" style="8" customWidth="1"/>
    <col min="16" max="35" width="27.85546875" style="8" customWidth="1"/>
    <col min="36" max="16384" width="9.140625" style="8"/>
  </cols>
  <sheetData>
    <row r="1" spans="1:13" ht="47.25" customHeight="1">
      <c r="A1" s="68" t="s">
        <v>27</v>
      </c>
    </row>
    <row r="2" spans="1:13" ht="14.65">
      <c r="A2" s="145" t="s">
        <v>28</v>
      </c>
    </row>
    <row r="3" spans="1:13" ht="16.7">
      <c r="A3" s="89" t="s">
        <v>2</v>
      </c>
      <c r="B3" s="3" t="str">
        <f>'Work Plan'!B3</f>
        <v>[INSERT NAME]</v>
      </c>
      <c r="C3" s="81"/>
      <c r="H3" s="40"/>
      <c r="I3" s="67"/>
      <c r="J3" s="1"/>
      <c r="K3" s="1"/>
    </row>
    <row r="4" spans="1:13" ht="16.7">
      <c r="A4" s="90" t="s">
        <v>4</v>
      </c>
      <c r="B4" s="14" t="str">
        <f>'Work Plan'!B4</f>
        <v>[INSERT NAME]</v>
      </c>
      <c r="C4" s="83"/>
      <c r="H4" s="40"/>
      <c r="I4" s="67"/>
      <c r="J4" s="1"/>
      <c r="K4" s="1"/>
    </row>
    <row r="5" spans="1:13" ht="16.7">
      <c r="A5" s="90" t="s">
        <v>5</v>
      </c>
      <c r="B5" s="14" t="str">
        <f>'Work Plan'!B5</f>
        <v>[INSERT NAME]</v>
      </c>
      <c r="C5" s="82"/>
      <c r="H5" s="41"/>
      <c r="I5" s="67"/>
      <c r="J5" s="1"/>
      <c r="K5" s="1"/>
    </row>
    <row r="6" spans="1:13" ht="16.7">
      <c r="A6" s="91" t="s">
        <v>6</v>
      </c>
      <c r="B6" s="14" t="str">
        <f>'Work Plan'!B6</f>
        <v>[INSERT NAME]</v>
      </c>
      <c r="C6" s="82"/>
      <c r="H6" s="4"/>
      <c r="I6" s="6"/>
      <c r="J6" s="1"/>
      <c r="K6" s="1"/>
    </row>
    <row r="7" spans="1:13" ht="48.75" customHeight="1">
      <c r="A7" s="92" t="str">
        <f>'Work Plan'!A8:E8</f>
        <v>[INSERT PLAN NAME]</v>
      </c>
      <c r="B7" s="69"/>
      <c r="C7" s="69"/>
      <c r="D7" s="69"/>
      <c r="E7" s="69"/>
      <c r="F7" s="69"/>
      <c r="G7" s="69"/>
      <c r="H7" s="69"/>
      <c r="I7" s="69"/>
      <c r="J7" s="69"/>
      <c r="K7" s="69"/>
    </row>
    <row r="8" spans="1:13" s="140" customFormat="1" ht="21" customHeight="1">
      <c r="A8" s="138" t="s">
        <v>29</v>
      </c>
      <c r="B8" s="72"/>
      <c r="C8" s="72"/>
      <c r="D8" s="72"/>
      <c r="E8" s="139"/>
      <c r="F8" s="139"/>
      <c r="G8" s="139"/>
      <c r="H8" s="139"/>
      <c r="I8" s="72"/>
      <c r="J8" s="72"/>
      <c r="K8" s="71"/>
      <c r="L8" s="139"/>
      <c r="M8" s="139"/>
    </row>
    <row r="9" spans="1:13" s="140" customFormat="1" ht="21" customHeight="1">
      <c r="A9" s="138" t="s">
        <v>30</v>
      </c>
      <c r="B9" s="72"/>
      <c r="C9" s="72"/>
      <c r="D9" s="72"/>
      <c r="E9" s="139"/>
      <c r="F9" s="139"/>
      <c r="G9" s="139"/>
      <c r="H9" s="139"/>
      <c r="I9" s="72"/>
      <c r="J9" s="72"/>
      <c r="K9" s="71"/>
      <c r="L9" s="139"/>
      <c r="M9" s="139"/>
    </row>
    <row r="10" spans="1:13" s="140" customFormat="1" ht="21" customHeight="1">
      <c r="A10" s="138" t="s">
        <v>31</v>
      </c>
      <c r="B10" s="72"/>
      <c r="C10" s="72"/>
      <c r="D10" s="72"/>
      <c r="E10" s="139"/>
      <c r="F10" s="139"/>
      <c r="G10" s="139"/>
      <c r="H10" s="139"/>
      <c r="I10" s="72"/>
      <c r="J10" s="72"/>
      <c r="K10" s="71"/>
      <c r="L10" s="139"/>
      <c r="M10" s="139"/>
    </row>
    <row r="11" spans="1:13" s="140" customFormat="1" ht="21" customHeight="1">
      <c r="A11" s="137" t="s">
        <v>32</v>
      </c>
      <c r="B11" s="72"/>
      <c r="C11" s="72"/>
      <c r="D11" s="72"/>
      <c r="E11" s="139"/>
      <c r="F11" s="139"/>
      <c r="G11" s="139"/>
      <c r="H11" s="139"/>
      <c r="I11" s="72"/>
      <c r="J11" s="72"/>
      <c r="K11" s="71"/>
      <c r="L11" s="139"/>
      <c r="M11" s="139"/>
    </row>
    <row r="12" spans="1:13" ht="29.1">
      <c r="A12" s="74" t="s">
        <v>33</v>
      </c>
      <c r="B12" s="73" t="s">
        <v>34</v>
      </c>
      <c r="C12" s="73" t="s">
        <v>35</v>
      </c>
      <c r="D12" s="16"/>
      <c r="I12" s="16"/>
      <c r="J12" s="16"/>
      <c r="K12" s="16"/>
    </row>
    <row r="13" spans="1:13" ht="15.4">
      <c r="A13" s="75" t="s">
        <v>36</v>
      </c>
      <c r="B13" s="51" t="s">
        <v>37</v>
      </c>
      <c r="C13" s="51">
        <v>0.12</v>
      </c>
      <c r="D13" s="16"/>
      <c r="I13" s="16"/>
      <c r="J13" s="16"/>
      <c r="K13" s="16"/>
    </row>
    <row r="14" spans="1:13" ht="18" customHeight="1">
      <c r="A14" s="75" t="s">
        <v>38</v>
      </c>
      <c r="B14" s="143" t="e">
        <f>B15/$G$43</f>
        <v>#DIV/0!</v>
      </c>
      <c r="C14" s="143" t="e">
        <f>C15/($G$43)</f>
        <v>#DIV/0!</v>
      </c>
      <c r="D14" s="70"/>
    </row>
    <row r="15" spans="1:13" ht="18" customHeight="1">
      <c r="A15" s="75" t="s">
        <v>39</v>
      </c>
      <c r="B15" s="144">
        <f>SUMIF($B$17:$B$42,"Direct Costs",$G$17:$G$42)</f>
        <v>0</v>
      </c>
      <c r="C15" s="144">
        <f>SUMIF($B$17:$B$42,"Indirect Costs",$G$17:$G$42)</f>
        <v>0</v>
      </c>
      <c r="D15" s="15"/>
      <c r="G15" s="150"/>
      <c r="H15" s="150"/>
      <c r="I15" s="150"/>
      <c r="J15" s="150"/>
    </row>
    <row r="16" spans="1:13" s="18" customFormat="1" ht="77.099999999999994">
      <c r="A16" s="93" t="s">
        <v>40</v>
      </c>
      <c r="B16" s="94" t="s">
        <v>41</v>
      </c>
      <c r="C16" s="94" t="s">
        <v>42</v>
      </c>
      <c r="D16" s="94" t="s">
        <v>43</v>
      </c>
      <c r="E16" s="93" t="s">
        <v>44</v>
      </c>
      <c r="F16" s="94" t="s">
        <v>45</v>
      </c>
      <c r="G16" s="94" t="s">
        <v>46</v>
      </c>
      <c r="H16" s="94" t="s">
        <v>47</v>
      </c>
      <c r="I16" s="94" t="s">
        <v>48</v>
      </c>
      <c r="J16" s="94" t="s">
        <v>49</v>
      </c>
      <c r="K16" s="95" t="s">
        <v>50</v>
      </c>
      <c r="L16" s="17"/>
      <c r="M16" s="76"/>
    </row>
    <row r="17" spans="1:12" ht="15">
      <c r="A17" s="19">
        <v>1</v>
      </c>
      <c r="B17" s="20"/>
      <c r="C17" s="21"/>
      <c r="D17" s="22"/>
      <c r="E17" s="21"/>
      <c r="F17" s="23">
        <f>Table2143[[#This Row],[UNITS]]*Table2143[[#This Row],[COST PER UNIT ($)]]</f>
        <v>0</v>
      </c>
      <c r="G17" s="24"/>
      <c r="H17" s="42">
        <f t="shared" ref="H17:H40" si="0">SUM(I17:J17)</f>
        <v>0</v>
      </c>
      <c r="I17" s="24"/>
      <c r="J17" s="24"/>
      <c r="K17" s="25" t="b">
        <f>Table2143[[#This Row],[TOTAL PROJECT COST]]=SUM(Table2143[[#This Row],[TOTAL TCC GRANT FUNDS]:[TOTAL LEVERAGE]])</f>
        <v>1</v>
      </c>
      <c r="L17" s="26"/>
    </row>
    <row r="18" spans="1:12" ht="15">
      <c r="A18" s="19">
        <v>1</v>
      </c>
      <c r="B18" s="20"/>
      <c r="C18" s="27"/>
      <c r="D18" s="22"/>
      <c r="E18" s="27"/>
      <c r="F18" s="28">
        <f>Table2143[[#This Row],[UNITS]]*Table2143[[#This Row],[COST PER UNIT ($)]]</f>
        <v>0</v>
      </c>
      <c r="G18" s="24"/>
      <c r="H18" s="43">
        <f>SUM(I18:J18)</f>
        <v>0</v>
      </c>
      <c r="I18" s="24"/>
      <c r="J18" s="24"/>
      <c r="K18" s="25" t="b">
        <f>Table2143[[#This Row],[TOTAL PROJECT COST]]=SUM(Table2143[[#This Row],[TOTAL TCC GRANT FUNDS]:[TOTAL LEVERAGE]])</f>
        <v>1</v>
      </c>
      <c r="L18" s="26"/>
    </row>
    <row r="19" spans="1:12" ht="15">
      <c r="A19" s="19">
        <v>1</v>
      </c>
      <c r="B19" s="20"/>
      <c r="C19" s="29"/>
      <c r="D19" s="22"/>
      <c r="E19" s="29"/>
      <c r="F19" s="30">
        <f>Table2143[[#This Row],[UNITS]]*Table2143[[#This Row],[COST PER UNIT ($)]]</f>
        <v>0</v>
      </c>
      <c r="G19" s="24"/>
      <c r="H19" s="43">
        <f t="shared" si="0"/>
        <v>0</v>
      </c>
      <c r="I19" s="24"/>
      <c r="J19" s="24"/>
      <c r="K19" s="25" t="b">
        <f>Table2143[[#This Row],[TOTAL PROJECT COST]]=SUM(Table2143[[#This Row],[TOTAL TCC GRANT FUNDS]:[TOTAL LEVERAGE]])</f>
        <v>1</v>
      </c>
    </row>
    <row r="20" spans="1:12" ht="15">
      <c r="A20" s="19">
        <v>1</v>
      </c>
      <c r="B20" s="20"/>
      <c r="C20" s="29"/>
      <c r="D20" s="22"/>
      <c r="E20" s="29"/>
      <c r="F20" s="30">
        <f>Table2143[[#This Row],[UNITS]]*Table2143[[#This Row],[COST PER UNIT ($)]]</f>
        <v>0</v>
      </c>
      <c r="G20" s="24"/>
      <c r="H20" s="43">
        <f t="shared" si="0"/>
        <v>0</v>
      </c>
      <c r="I20" s="24"/>
      <c r="J20" s="24"/>
      <c r="K20" s="25" t="b">
        <f>Table2143[[#This Row],[TOTAL PROJECT COST]]=SUM(Table2143[[#This Row],[TOTAL TCC GRANT FUNDS]:[TOTAL LEVERAGE]])</f>
        <v>1</v>
      </c>
    </row>
    <row r="21" spans="1:12" ht="15">
      <c r="A21" s="19">
        <v>1</v>
      </c>
      <c r="B21" s="20"/>
      <c r="C21" s="29"/>
      <c r="D21" s="22"/>
      <c r="E21" s="29"/>
      <c r="F21" s="30">
        <f>Table2143[[#This Row],[UNITS]]*Table2143[[#This Row],[COST PER UNIT ($)]]</f>
        <v>0</v>
      </c>
      <c r="G21" s="24"/>
      <c r="H21" s="43">
        <f t="shared" si="0"/>
        <v>0</v>
      </c>
      <c r="I21" s="24"/>
      <c r="J21" s="24"/>
      <c r="K21" s="25" t="b">
        <f>Table2143[[#This Row],[TOTAL PROJECT COST]]=SUM(Table2143[[#This Row],[TOTAL TCC GRANT FUNDS]:[TOTAL LEVERAGE]])</f>
        <v>1</v>
      </c>
    </row>
    <row r="22" spans="1:12" ht="15">
      <c r="A22" s="19">
        <v>2</v>
      </c>
      <c r="B22" s="20"/>
      <c r="C22" s="29"/>
      <c r="D22" s="22"/>
      <c r="E22" s="29"/>
      <c r="F22" s="30">
        <f>Table2143[[#This Row],[UNITS]]*Table2143[[#This Row],[COST PER UNIT ($)]]</f>
        <v>0</v>
      </c>
      <c r="G22" s="24"/>
      <c r="H22" s="43">
        <f t="shared" si="0"/>
        <v>0</v>
      </c>
      <c r="I22" s="24"/>
      <c r="J22" s="24"/>
      <c r="K22" s="25" t="b">
        <f>Table2143[[#This Row],[TOTAL PROJECT COST]]=SUM(Table2143[[#This Row],[TOTAL TCC GRANT FUNDS]:[TOTAL LEVERAGE]])</f>
        <v>1</v>
      </c>
    </row>
    <row r="23" spans="1:12" ht="15">
      <c r="A23" s="19">
        <v>2</v>
      </c>
      <c r="B23" s="20"/>
      <c r="C23" s="27"/>
      <c r="D23" s="22"/>
      <c r="E23" s="27"/>
      <c r="F23" s="30">
        <f>Table2143[[#This Row],[UNITS]]*Table2143[[#This Row],[COST PER UNIT ($)]]</f>
        <v>0</v>
      </c>
      <c r="G23" s="24"/>
      <c r="H23" s="43">
        <f t="shared" si="0"/>
        <v>0</v>
      </c>
      <c r="I23" s="24"/>
      <c r="J23" s="24"/>
      <c r="K23" s="25" t="b">
        <f>Table2143[[#This Row],[TOTAL PROJECT COST]]=SUM(Table2143[[#This Row],[TOTAL TCC GRANT FUNDS]:[TOTAL LEVERAGE]])</f>
        <v>1</v>
      </c>
    </row>
    <row r="24" spans="1:12" ht="15">
      <c r="A24" s="19">
        <v>2</v>
      </c>
      <c r="B24" s="20"/>
      <c r="C24" s="27"/>
      <c r="D24" s="22"/>
      <c r="E24" s="27"/>
      <c r="F24" s="30">
        <f>Table2143[[#This Row],[UNITS]]*Table2143[[#This Row],[COST PER UNIT ($)]]</f>
        <v>0</v>
      </c>
      <c r="G24" s="24"/>
      <c r="H24" s="43">
        <f t="shared" si="0"/>
        <v>0</v>
      </c>
      <c r="I24" s="24"/>
      <c r="J24" s="24"/>
      <c r="K24" s="25" t="b">
        <f>Table2143[[#This Row],[TOTAL PROJECT COST]]=SUM(Table2143[[#This Row],[TOTAL TCC GRANT FUNDS]:[TOTAL LEVERAGE]])</f>
        <v>1</v>
      </c>
    </row>
    <row r="25" spans="1:12" ht="15">
      <c r="A25" s="19">
        <v>2</v>
      </c>
      <c r="B25" s="20"/>
      <c r="C25" s="27"/>
      <c r="D25" s="22"/>
      <c r="E25" s="27"/>
      <c r="F25" s="30">
        <f>Table2143[[#This Row],[UNITS]]*Table2143[[#This Row],[COST PER UNIT ($)]]</f>
        <v>0</v>
      </c>
      <c r="G25" s="24"/>
      <c r="H25" s="43">
        <f t="shared" si="0"/>
        <v>0</v>
      </c>
      <c r="I25" s="24"/>
      <c r="J25" s="24"/>
      <c r="K25" s="25" t="b">
        <f>Table2143[[#This Row],[TOTAL PROJECT COST]]=SUM(Table2143[[#This Row],[TOTAL TCC GRANT FUNDS]:[TOTAL LEVERAGE]])</f>
        <v>1</v>
      </c>
    </row>
    <row r="26" spans="1:12" ht="15">
      <c r="A26" s="19">
        <v>2</v>
      </c>
      <c r="B26" s="20"/>
      <c r="C26" s="29"/>
      <c r="D26" s="22"/>
      <c r="E26" s="29"/>
      <c r="F26" s="30">
        <f>Table2143[[#This Row],[UNITS]]*Table2143[[#This Row],[COST PER UNIT ($)]]</f>
        <v>0</v>
      </c>
      <c r="G26" s="24"/>
      <c r="H26" s="43">
        <f>SUM(I26:J26)</f>
        <v>0</v>
      </c>
      <c r="I26" s="24"/>
      <c r="J26" s="24"/>
      <c r="K26" s="25" t="b">
        <f>Table2143[[#This Row],[TOTAL PROJECT COST]]=SUM(Table2143[[#This Row],[TOTAL TCC GRANT FUNDS]:[TOTAL LEVERAGE]])</f>
        <v>1</v>
      </c>
    </row>
    <row r="27" spans="1:12" ht="15">
      <c r="A27" s="19">
        <v>3</v>
      </c>
      <c r="B27" s="20"/>
      <c r="C27" s="29"/>
      <c r="D27" s="22"/>
      <c r="E27" s="29"/>
      <c r="F27" s="30">
        <f>Table2143[[#This Row],[UNITS]]*Table2143[[#This Row],[COST PER UNIT ($)]]</f>
        <v>0</v>
      </c>
      <c r="G27" s="24"/>
      <c r="H27" s="43">
        <f t="shared" si="0"/>
        <v>0</v>
      </c>
      <c r="I27" s="24"/>
      <c r="J27" s="24"/>
      <c r="K27" s="25" t="b">
        <f>Table2143[[#This Row],[TOTAL PROJECT COST]]=SUM(Table2143[[#This Row],[TOTAL TCC GRANT FUNDS]:[TOTAL LEVERAGE]])</f>
        <v>1</v>
      </c>
    </row>
    <row r="28" spans="1:12" ht="15">
      <c r="A28" s="31">
        <v>3</v>
      </c>
      <c r="B28" s="20"/>
      <c r="C28" s="32"/>
      <c r="D28" s="33"/>
      <c r="E28" s="32"/>
      <c r="F28" s="34">
        <f>Table2143[[#This Row],[UNITS]]*Table2143[[#This Row],[COST PER UNIT ($)]]</f>
        <v>0</v>
      </c>
      <c r="G28" s="35"/>
      <c r="H28" s="42">
        <f t="shared" si="0"/>
        <v>0</v>
      </c>
      <c r="I28" s="36"/>
      <c r="J28" s="37"/>
      <c r="K28" s="25" t="b">
        <f>Table2143[[#This Row],[TOTAL PROJECT COST]]=SUM(Table2143[[#This Row],[TOTAL TCC GRANT FUNDS]:[TOTAL LEVERAGE]])</f>
        <v>1</v>
      </c>
    </row>
    <row r="29" spans="1:12" ht="15">
      <c r="A29" s="31">
        <v>3</v>
      </c>
      <c r="B29" s="20"/>
      <c r="C29" s="32"/>
      <c r="D29" s="33"/>
      <c r="E29" s="32"/>
      <c r="F29" s="34">
        <f>Table2143[[#This Row],[UNITS]]*Table2143[[#This Row],[COST PER UNIT ($)]]</f>
        <v>0</v>
      </c>
      <c r="G29" s="35"/>
      <c r="H29" s="42">
        <f t="shared" si="0"/>
        <v>0</v>
      </c>
      <c r="I29" s="36"/>
      <c r="J29" s="37"/>
      <c r="K29" s="25" t="b">
        <f>Table2143[[#This Row],[TOTAL PROJECT COST]]=SUM(Table2143[[#This Row],[TOTAL TCC GRANT FUNDS]:[TOTAL LEVERAGE]])</f>
        <v>1</v>
      </c>
    </row>
    <row r="30" spans="1:12" ht="15">
      <c r="A30" s="31">
        <v>3</v>
      </c>
      <c r="B30" s="20"/>
      <c r="C30" s="32"/>
      <c r="D30" s="33"/>
      <c r="E30" s="32"/>
      <c r="F30" s="34">
        <f>Table2143[[#This Row],[UNITS]]*Table2143[[#This Row],[COST PER UNIT ($)]]</f>
        <v>0</v>
      </c>
      <c r="G30" s="35"/>
      <c r="H30" s="42">
        <f t="shared" si="0"/>
        <v>0</v>
      </c>
      <c r="I30" s="36"/>
      <c r="J30" s="37"/>
      <c r="K30" s="25" t="b">
        <f>Table2143[[#This Row],[TOTAL PROJECT COST]]=SUM(Table2143[[#This Row],[TOTAL TCC GRANT FUNDS]:[TOTAL LEVERAGE]])</f>
        <v>1</v>
      </c>
    </row>
    <row r="31" spans="1:12" ht="15">
      <c r="A31" s="31">
        <v>3</v>
      </c>
      <c r="B31" s="20"/>
      <c r="C31" s="32"/>
      <c r="D31" s="33"/>
      <c r="E31" s="32"/>
      <c r="F31" s="34">
        <f>Table2143[[#This Row],[UNITS]]*Table2143[[#This Row],[COST PER UNIT ($)]]</f>
        <v>0</v>
      </c>
      <c r="G31" s="35"/>
      <c r="H31" s="42">
        <f t="shared" si="0"/>
        <v>0</v>
      </c>
      <c r="I31" s="36"/>
      <c r="J31" s="37"/>
      <c r="K31" s="25" t="b">
        <f>Table2143[[#This Row],[TOTAL PROJECT COST]]=SUM(Table2143[[#This Row],[TOTAL TCC GRANT FUNDS]:[TOTAL LEVERAGE]])</f>
        <v>1</v>
      </c>
    </row>
    <row r="32" spans="1:12" ht="15">
      <c r="A32" s="31">
        <v>4</v>
      </c>
      <c r="B32" s="20"/>
      <c r="C32" s="32"/>
      <c r="D32" s="33"/>
      <c r="E32" s="32"/>
      <c r="F32" s="34">
        <f>Table2143[[#This Row],[UNITS]]*Table2143[[#This Row],[COST PER UNIT ($)]]</f>
        <v>0</v>
      </c>
      <c r="G32" s="35"/>
      <c r="H32" s="42">
        <f t="shared" si="0"/>
        <v>0</v>
      </c>
      <c r="I32" s="36"/>
      <c r="J32" s="37"/>
      <c r="K32" s="25" t="b">
        <f>Table2143[[#This Row],[TOTAL PROJECT COST]]=SUM(Table2143[[#This Row],[TOTAL TCC GRANT FUNDS]:[TOTAL LEVERAGE]])</f>
        <v>1</v>
      </c>
    </row>
    <row r="33" spans="1:15" ht="15">
      <c r="A33" s="31">
        <v>4</v>
      </c>
      <c r="B33" s="20"/>
      <c r="C33" s="32"/>
      <c r="D33" s="33"/>
      <c r="E33" s="32"/>
      <c r="F33" s="34">
        <f>Table2143[[#This Row],[UNITS]]*Table2143[[#This Row],[COST PER UNIT ($)]]</f>
        <v>0</v>
      </c>
      <c r="G33" s="35"/>
      <c r="H33" s="42">
        <f t="shared" si="0"/>
        <v>0</v>
      </c>
      <c r="I33" s="36"/>
      <c r="J33" s="37"/>
      <c r="K33" s="25" t="b">
        <f>Table2143[[#This Row],[TOTAL PROJECT COST]]=SUM(Table2143[[#This Row],[TOTAL TCC GRANT FUNDS]:[TOTAL LEVERAGE]])</f>
        <v>1</v>
      </c>
    </row>
    <row r="34" spans="1:15" ht="15">
      <c r="A34" s="31">
        <v>4</v>
      </c>
      <c r="B34" s="20"/>
      <c r="C34" s="32"/>
      <c r="D34" s="33"/>
      <c r="E34" s="32"/>
      <c r="F34" s="34">
        <f>Table2143[[#This Row],[UNITS]]*Table2143[[#This Row],[COST PER UNIT ($)]]</f>
        <v>0</v>
      </c>
      <c r="G34" s="35"/>
      <c r="H34" s="42">
        <f t="shared" si="0"/>
        <v>0</v>
      </c>
      <c r="I34" s="36"/>
      <c r="J34" s="37"/>
      <c r="K34" s="25" t="b">
        <f>Table2143[[#This Row],[TOTAL PROJECT COST]]=SUM(Table2143[[#This Row],[TOTAL TCC GRANT FUNDS]:[TOTAL LEVERAGE]])</f>
        <v>1</v>
      </c>
    </row>
    <row r="35" spans="1:15" ht="15">
      <c r="A35" s="31">
        <v>4</v>
      </c>
      <c r="B35" s="20"/>
      <c r="C35" s="32"/>
      <c r="D35" s="33"/>
      <c r="E35" s="32"/>
      <c r="F35" s="34">
        <f>Table2143[[#This Row],[UNITS]]*Table2143[[#This Row],[COST PER UNIT ($)]]</f>
        <v>0</v>
      </c>
      <c r="G35" s="35"/>
      <c r="H35" s="42">
        <f t="shared" si="0"/>
        <v>0</v>
      </c>
      <c r="I35" s="36"/>
      <c r="J35" s="37"/>
      <c r="K35" s="25" t="b">
        <f>Table2143[[#This Row],[TOTAL PROJECT COST]]=SUM(Table2143[[#This Row],[TOTAL TCC GRANT FUNDS]:[TOTAL LEVERAGE]])</f>
        <v>1</v>
      </c>
    </row>
    <row r="36" spans="1:15" ht="15">
      <c r="A36" s="31">
        <v>4</v>
      </c>
      <c r="B36" s="20"/>
      <c r="C36" s="32"/>
      <c r="D36" s="33"/>
      <c r="E36" s="32"/>
      <c r="F36" s="34">
        <f>Table2143[[#This Row],[UNITS]]*Table2143[[#This Row],[COST PER UNIT ($)]]</f>
        <v>0</v>
      </c>
      <c r="G36" s="35"/>
      <c r="H36" s="42">
        <f t="shared" si="0"/>
        <v>0</v>
      </c>
      <c r="I36" s="36"/>
      <c r="J36" s="37"/>
      <c r="K36" s="25" t="b">
        <f>Table2143[[#This Row],[TOTAL PROJECT COST]]=SUM(Table2143[[#This Row],[TOTAL TCC GRANT FUNDS]:[TOTAL LEVERAGE]])</f>
        <v>1</v>
      </c>
    </row>
    <row r="37" spans="1:15" ht="15">
      <c r="A37" s="31">
        <v>5</v>
      </c>
      <c r="B37" s="20"/>
      <c r="C37" s="32"/>
      <c r="D37" s="33"/>
      <c r="E37" s="32"/>
      <c r="F37" s="34">
        <f>Table2143[[#This Row],[UNITS]]*Table2143[[#This Row],[COST PER UNIT ($)]]</f>
        <v>0</v>
      </c>
      <c r="G37" s="35"/>
      <c r="H37" s="42">
        <f t="shared" si="0"/>
        <v>0</v>
      </c>
      <c r="I37" s="36"/>
      <c r="J37" s="37"/>
      <c r="K37" s="25" t="b">
        <f>Table2143[[#This Row],[TOTAL PROJECT COST]]=SUM(Table2143[[#This Row],[TOTAL TCC GRANT FUNDS]:[TOTAL LEVERAGE]])</f>
        <v>1</v>
      </c>
    </row>
    <row r="38" spans="1:15" ht="15">
      <c r="A38" s="31">
        <v>5</v>
      </c>
      <c r="B38" s="20"/>
      <c r="C38" s="32"/>
      <c r="D38" s="33"/>
      <c r="E38" s="32"/>
      <c r="F38" s="34">
        <f>Table2143[[#This Row],[UNITS]]*Table2143[[#This Row],[COST PER UNIT ($)]]</f>
        <v>0</v>
      </c>
      <c r="G38" s="35"/>
      <c r="H38" s="42">
        <f t="shared" si="0"/>
        <v>0</v>
      </c>
      <c r="I38" s="36"/>
      <c r="J38" s="37"/>
      <c r="K38" s="25" t="b">
        <f>Table2143[[#This Row],[TOTAL PROJECT COST]]=SUM(Table2143[[#This Row],[TOTAL TCC GRANT FUNDS]:[TOTAL LEVERAGE]])</f>
        <v>1</v>
      </c>
    </row>
    <row r="39" spans="1:15" ht="15">
      <c r="A39" s="31">
        <v>5</v>
      </c>
      <c r="B39" s="20"/>
      <c r="C39" s="32"/>
      <c r="D39" s="33"/>
      <c r="E39" s="32"/>
      <c r="F39" s="34">
        <f>Table2143[[#This Row],[UNITS]]*Table2143[[#This Row],[COST PER UNIT ($)]]</f>
        <v>0</v>
      </c>
      <c r="G39" s="35"/>
      <c r="H39" s="42">
        <f t="shared" si="0"/>
        <v>0</v>
      </c>
      <c r="I39" s="36"/>
      <c r="J39" s="37"/>
      <c r="K39" s="25" t="b">
        <f>Table2143[[#This Row],[TOTAL PROJECT COST]]=SUM(Table2143[[#This Row],[TOTAL TCC GRANT FUNDS]:[TOTAL LEVERAGE]])</f>
        <v>1</v>
      </c>
      <c r="M39" s="77"/>
      <c r="N39" s="79"/>
      <c r="O39" s="79"/>
    </row>
    <row r="40" spans="1:15" ht="15">
      <c r="A40" s="31">
        <v>5</v>
      </c>
      <c r="B40" s="20"/>
      <c r="C40" s="32"/>
      <c r="D40" s="33"/>
      <c r="E40" s="32"/>
      <c r="F40" s="34">
        <f>Table2143[[#This Row],[UNITS]]*Table2143[[#This Row],[COST PER UNIT ($)]]</f>
        <v>0</v>
      </c>
      <c r="G40" s="35"/>
      <c r="H40" s="42">
        <f t="shared" si="0"/>
        <v>0</v>
      </c>
      <c r="I40" s="36"/>
      <c r="J40" s="37"/>
      <c r="K40" s="25" t="b">
        <f>Table2143[[#This Row],[TOTAL PROJECT COST]]=SUM(Table2143[[#This Row],[TOTAL TCC GRANT FUNDS]:[TOTAL LEVERAGE]])</f>
        <v>1</v>
      </c>
      <c r="M40" s="78"/>
      <c r="N40" s="79"/>
      <c r="O40" s="79"/>
    </row>
    <row r="41" spans="1:15" ht="15">
      <c r="A41" s="96">
        <v>5</v>
      </c>
      <c r="B41" s="97"/>
      <c r="C41" s="98"/>
      <c r="D41" s="99"/>
      <c r="E41" s="98"/>
      <c r="F41" s="100">
        <f>Table2143[[#This Row],[UNITS]]*Table2143[[#This Row],[COST PER UNIT ($)]]</f>
        <v>0</v>
      </c>
      <c r="G41" s="101"/>
      <c r="H41" s="104">
        <f>SUM(I41:J41)</f>
        <v>0</v>
      </c>
      <c r="I41" s="102"/>
      <c r="J41" s="103"/>
      <c r="K41" s="25" t="b">
        <f>Table2143[[#This Row],[TOTAL PROJECT COST]]=SUM(Table2143[[#This Row],[TOTAL TCC GRANT FUNDS]:[TOTAL LEVERAGE]])</f>
        <v>1</v>
      </c>
      <c r="M41" s="78"/>
      <c r="N41" s="79"/>
      <c r="O41" s="79"/>
    </row>
    <row r="42" spans="1:15" ht="30">
      <c r="A42" s="31" t="s">
        <v>51</v>
      </c>
      <c r="B42" s="20" t="s">
        <v>34</v>
      </c>
      <c r="C42" s="136" t="s">
        <v>52</v>
      </c>
      <c r="D42" s="149"/>
      <c r="E42" s="149"/>
      <c r="F42" s="34">
        <f>SUMIF($B$17:$B$41,"Direct Costs",$G$17:$G$41)*0.1</f>
        <v>0</v>
      </c>
      <c r="G42" s="35"/>
      <c r="H42" s="105">
        <f>SUM(I42:J42)</f>
        <v>0</v>
      </c>
      <c r="I42" s="36"/>
      <c r="J42" s="37"/>
      <c r="K42" s="25" t="b">
        <f>Table2143[[#This Row],[TOTAL PROJECT COST]]=SUM(Table2143[[#This Row],[TOTAL TCC GRANT FUNDS]:[TOTAL LEVERAGE]])</f>
        <v>1</v>
      </c>
    </row>
    <row r="43" spans="1:15" ht="30" customHeight="1">
      <c r="A43" s="106" t="s">
        <v>53</v>
      </c>
      <c r="B43" s="149"/>
      <c r="C43" s="149"/>
      <c r="D43" s="149"/>
      <c r="E43" s="149"/>
      <c r="F43" s="107">
        <f>SUM(F17:F42)</f>
        <v>0</v>
      </c>
      <c r="G43" s="107">
        <f>SUM(G17:G42)</f>
        <v>0</v>
      </c>
      <c r="H43" s="107">
        <f>SUM(H17:H42)</f>
        <v>0</v>
      </c>
      <c r="I43" s="107">
        <f>SUM(I17:I42)</f>
        <v>0</v>
      </c>
      <c r="J43" s="107">
        <f>SUM(J17:J42)</f>
        <v>0</v>
      </c>
      <c r="K43" s="25" t="b">
        <f>Table2143[[#This Row],[TOTAL PROJECT COST]]=SUM(Table2143[[#This Row],[TOTAL TCC GRANT FUNDS]:[TOTAL LEVERAGE]])</f>
        <v>1</v>
      </c>
    </row>
  </sheetData>
  <sheetProtection selectLockedCells="1" selectUnlockedCells="1"/>
  <mergeCells count="1">
    <mergeCell ref="G15:J15"/>
  </mergeCells>
  <conditionalFormatting sqref="K17:K43">
    <cfRule type="cellIs" dxfId="57" priority="5" stopIfTrue="1" operator="equal">
      <formula>FALSE</formula>
    </cfRule>
    <cfRule type="cellIs" dxfId="56" priority="6" operator="equal">
      <formula>TRUE</formula>
    </cfRule>
  </conditionalFormatting>
  <conditionalFormatting sqref="B14">
    <cfRule type="cellIs" dxfId="55" priority="2" operator="lessThan">
      <formula>0.88</formula>
    </cfRule>
  </conditionalFormatting>
  <conditionalFormatting sqref="C14">
    <cfRule type="cellIs" dxfId="54" priority="1" operator="greaterThan">
      <formula>0.12</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4 Guidelines." xr:uid="{219410BE-B6F1-40FA-A7DA-10E1C7CB399B}">
          <x14:formula1>
            <xm:f>Reference!$A$3:$A$4</xm:f>
          </x14:formula1>
          <xm:sqref>B17:B42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4"/>
  <sheetViews>
    <sheetView zoomScaleNormal="100" workbookViewId="0"/>
  </sheetViews>
  <sheetFormatPr defaultColWidth="9.140625" defaultRowHeight="14.1"/>
  <cols>
    <col min="1" max="1" width="35.42578125" style="11" customWidth="1"/>
    <col min="2" max="16384" width="9.140625" style="11"/>
  </cols>
  <sheetData>
    <row r="1" spans="1:1">
      <c r="A1" s="146" t="s">
        <v>54</v>
      </c>
    </row>
    <row r="2" spans="1:1">
      <c r="A2" s="12" t="s">
        <v>55</v>
      </c>
    </row>
    <row r="3" spans="1:1">
      <c r="A3" s="13" t="s">
        <v>34</v>
      </c>
    </row>
    <row r="4" spans="1:1">
      <c r="A4" s="13" t="s">
        <v>56</v>
      </c>
    </row>
  </sheetData>
  <pageMargins left="0.7" right="0.7" top="0.75" bottom="0.75" header="0.3" footer="0.3"/>
  <pageSetup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4A23E-8257-4F2F-9E90-7DC08C3C31DD}">
  <sheetPr>
    <tabColor rgb="FF808080"/>
  </sheetPr>
  <dimension ref="A1:M47"/>
  <sheetViews>
    <sheetView workbookViewId="0">
      <selection activeCell="A2" sqref="A2"/>
    </sheetView>
  </sheetViews>
  <sheetFormatPr defaultColWidth="9.140625" defaultRowHeight="14.1"/>
  <cols>
    <col min="1" max="1" width="14.5703125" style="5" customWidth="1"/>
    <col min="2" max="2" width="90" style="5" customWidth="1"/>
    <col min="3" max="3" width="27.85546875" style="2" customWidth="1"/>
    <col min="4" max="4" width="34.140625" style="2" customWidth="1"/>
    <col min="5" max="5" width="22.42578125" style="2" bestFit="1" customWidth="1"/>
    <col min="6" max="6" width="3.42578125" style="2" customWidth="1"/>
    <col min="7" max="7" width="68" style="2" customWidth="1"/>
    <col min="8" max="16384" width="9.140625" style="2"/>
  </cols>
  <sheetData>
    <row r="1" spans="1:13" ht="45.75" customHeight="1">
      <c r="A1" s="58" t="s">
        <v>0</v>
      </c>
    </row>
    <row r="2" spans="1:13" ht="17.25" customHeight="1">
      <c r="A2" s="148" t="s">
        <v>1</v>
      </c>
    </row>
    <row r="3" spans="1:13" ht="16.7">
      <c r="A3" s="84" t="s">
        <v>2</v>
      </c>
      <c r="B3" s="61" t="s">
        <v>57</v>
      </c>
      <c r="C3" s="4"/>
      <c r="D3" s="6"/>
      <c r="E3" s="1"/>
    </row>
    <row r="4" spans="1:13" ht="16.5" customHeight="1">
      <c r="A4" s="84" t="s">
        <v>4</v>
      </c>
      <c r="B4" s="62" t="s">
        <v>58</v>
      </c>
      <c r="C4" s="4"/>
      <c r="D4" s="6"/>
      <c r="E4" s="1"/>
    </row>
    <row r="5" spans="1:13" ht="33.4">
      <c r="A5" s="84" t="s">
        <v>5</v>
      </c>
      <c r="B5" s="62" t="s">
        <v>59</v>
      </c>
      <c r="C5" s="4"/>
      <c r="D5" s="6"/>
      <c r="E5" s="1"/>
    </row>
    <row r="6" spans="1:13" ht="16.7">
      <c r="A6" s="84" t="s">
        <v>6</v>
      </c>
      <c r="B6" s="62" t="s">
        <v>58</v>
      </c>
      <c r="C6" s="1"/>
    </row>
    <row r="7" spans="1:13" s="10" customFormat="1" ht="58.5" customHeight="1">
      <c r="A7" s="80" t="s">
        <v>60</v>
      </c>
      <c r="B7" s="88"/>
      <c r="C7" s="63"/>
      <c r="D7" s="63"/>
      <c r="E7" s="63"/>
    </row>
    <row r="8" spans="1:13" s="8" customFormat="1" ht="76.5" customHeight="1">
      <c r="A8" s="85" t="s">
        <v>9</v>
      </c>
      <c r="B8" s="108" t="s">
        <v>61</v>
      </c>
      <c r="C8" s="57"/>
      <c r="D8" s="57"/>
      <c r="E8" s="57"/>
      <c r="F8" s="7"/>
      <c r="G8" s="7"/>
      <c r="H8" s="7"/>
    </row>
    <row r="9" spans="1:13" ht="15.4">
      <c r="A9" s="86" t="s">
        <v>10</v>
      </c>
      <c r="B9" s="147">
        <f>LEN(B8)</f>
        <v>459</v>
      </c>
      <c r="C9" s="9"/>
    </row>
    <row r="10" spans="1:13" s="44" customFormat="1" ht="20.25" customHeight="1">
      <c r="A10" s="64" t="s">
        <v>62</v>
      </c>
      <c r="B10" s="65"/>
      <c r="C10" s="65"/>
      <c r="D10" s="65"/>
      <c r="E10" s="66"/>
    </row>
    <row r="11" spans="1:13" s="44" customFormat="1" ht="20.25" customHeight="1">
      <c r="A11" s="87" t="s">
        <v>12</v>
      </c>
      <c r="B11" s="87" t="s">
        <v>13</v>
      </c>
      <c r="C11" s="87" t="s">
        <v>14</v>
      </c>
      <c r="D11" s="87" t="s">
        <v>15</v>
      </c>
      <c r="E11" s="87" t="s">
        <v>16</v>
      </c>
    </row>
    <row r="12" spans="1:13" s="111" customFormat="1" ht="28.35">
      <c r="A12" s="116" t="s">
        <v>17</v>
      </c>
      <c r="B12" s="109" t="s">
        <v>63</v>
      </c>
      <c r="C12" s="109" t="s">
        <v>64</v>
      </c>
      <c r="D12" s="117" t="s">
        <v>65</v>
      </c>
      <c r="E12" s="117" t="s">
        <v>66</v>
      </c>
      <c r="G12" s="112"/>
      <c r="H12" s="113"/>
      <c r="I12" s="113"/>
      <c r="J12" s="113"/>
      <c r="K12" s="113"/>
      <c r="L12" s="113"/>
      <c r="M12" s="113"/>
    </row>
    <row r="13" spans="1:13" s="111" customFormat="1" ht="42.4">
      <c r="A13" s="116" t="s">
        <v>18</v>
      </c>
      <c r="B13" s="110" t="s">
        <v>67</v>
      </c>
      <c r="C13" s="117" t="s">
        <v>68</v>
      </c>
      <c r="D13" s="117" t="s">
        <v>65</v>
      </c>
      <c r="E13" s="117" t="s">
        <v>66</v>
      </c>
      <c r="G13" s="112"/>
      <c r="H13" s="113"/>
      <c r="I13" s="113"/>
      <c r="J13" s="113"/>
      <c r="K13" s="113"/>
      <c r="L13" s="113"/>
      <c r="M13" s="113"/>
    </row>
    <row r="14" spans="1:13" s="111" customFormat="1" ht="28.35">
      <c r="A14" s="116" t="s">
        <v>19</v>
      </c>
      <c r="B14" s="117" t="s">
        <v>69</v>
      </c>
      <c r="C14" s="117" t="s">
        <v>70</v>
      </c>
      <c r="D14" s="117" t="s">
        <v>65</v>
      </c>
      <c r="E14" s="117" t="s">
        <v>66</v>
      </c>
      <c r="G14" s="114"/>
      <c r="H14" s="115"/>
      <c r="I14" s="115"/>
      <c r="J14" s="115"/>
      <c r="K14" s="115"/>
      <c r="L14" s="115"/>
      <c r="M14" s="115"/>
    </row>
    <row r="15" spans="1:13" s="44" customFormat="1" ht="20.25" customHeight="1">
      <c r="A15" s="64" t="s">
        <v>71</v>
      </c>
      <c r="B15" s="65"/>
      <c r="C15" s="65"/>
      <c r="D15" s="65"/>
      <c r="E15" s="66"/>
    </row>
    <row r="16" spans="1:13" s="44" customFormat="1" ht="20.25" customHeight="1">
      <c r="A16" s="87" t="s">
        <v>12</v>
      </c>
      <c r="B16" s="87" t="s">
        <v>13</v>
      </c>
      <c r="C16" s="87" t="s">
        <v>14</v>
      </c>
      <c r="D16" s="87" t="s">
        <v>15</v>
      </c>
      <c r="E16" s="87" t="s">
        <v>16</v>
      </c>
    </row>
    <row r="17" spans="1:5" s="44" customFormat="1" ht="28.35">
      <c r="A17" s="127" t="s">
        <v>17</v>
      </c>
      <c r="B17" s="128" t="s">
        <v>72</v>
      </c>
      <c r="C17" s="117" t="s">
        <v>70</v>
      </c>
      <c r="D17" s="129" t="s">
        <v>73</v>
      </c>
      <c r="E17" s="129" t="s">
        <v>74</v>
      </c>
    </row>
    <row r="18" spans="1:5" s="44" customFormat="1" ht="42.4">
      <c r="A18" s="127" t="s">
        <v>18</v>
      </c>
      <c r="B18" s="129" t="s">
        <v>75</v>
      </c>
      <c r="C18" s="129" t="s">
        <v>76</v>
      </c>
      <c r="D18" s="129" t="s">
        <v>73</v>
      </c>
      <c r="E18" s="129" t="s">
        <v>74</v>
      </c>
    </row>
    <row r="19" spans="1:5" s="44" customFormat="1" ht="28.35">
      <c r="A19" s="130" t="s">
        <v>19</v>
      </c>
      <c r="B19" s="131" t="s">
        <v>77</v>
      </c>
      <c r="C19" s="119" t="s">
        <v>70</v>
      </c>
      <c r="D19" s="131" t="s">
        <v>78</v>
      </c>
      <c r="E19" s="131" t="s">
        <v>74</v>
      </c>
    </row>
    <row r="20" spans="1:5" s="120" customFormat="1" ht="20.25" customHeight="1">
      <c r="A20" s="135"/>
      <c r="B20" s="135"/>
      <c r="C20" s="135"/>
      <c r="D20" s="135"/>
      <c r="E20" s="135"/>
    </row>
    <row r="21" spans="1:5" s="120" customFormat="1" ht="20.25" customHeight="1">
      <c r="A21" s="121"/>
      <c r="B21" s="121"/>
      <c r="C21" s="121"/>
      <c r="D21" s="121"/>
      <c r="E21" s="121"/>
    </row>
    <row r="22" spans="1:5" s="120" customFormat="1" ht="15">
      <c r="A22" s="122"/>
      <c r="B22" s="123"/>
      <c r="C22" s="123"/>
      <c r="D22" s="123"/>
      <c r="E22" s="123"/>
    </row>
    <row r="23" spans="1:5" s="120" customFormat="1" ht="15">
      <c r="A23" s="122"/>
      <c r="B23" s="123"/>
      <c r="C23" s="123"/>
      <c r="D23" s="123"/>
      <c r="E23" s="123"/>
    </row>
    <row r="24" spans="1:5" s="120" customFormat="1" ht="15">
      <c r="A24" s="122"/>
      <c r="B24" s="123"/>
      <c r="C24" s="123"/>
      <c r="D24" s="123"/>
      <c r="E24" s="123"/>
    </row>
    <row r="25" spans="1:5" s="120" customFormat="1" ht="15">
      <c r="A25" s="122"/>
      <c r="B25" s="123"/>
      <c r="C25" s="123"/>
      <c r="D25" s="123"/>
      <c r="E25" s="123"/>
    </row>
    <row r="26" spans="1:5" s="120" customFormat="1" ht="15">
      <c r="A26" s="122"/>
      <c r="B26" s="118"/>
      <c r="C26" s="118"/>
      <c r="D26" s="118"/>
      <c r="E26" s="118"/>
    </row>
    <row r="27" spans="1:5" s="120" customFormat="1" ht="15">
      <c r="A27" s="122"/>
      <c r="B27" s="118"/>
      <c r="C27" s="118"/>
      <c r="D27" s="118"/>
      <c r="E27" s="118"/>
    </row>
    <row r="28" spans="1:5" s="120" customFormat="1" ht="20.25" customHeight="1">
      <c r="A28" s="151"/>
      <c r="B28" s="151"/>
      <c r="C28" s="151"/>
      <c r="D28" s="151"/>
      <c r="E28" s="151"/>
    </row>
    <row r="29" spans="1:5" s="120" customFormat="1" ht="20.25" customHeight="1">
      <c r="A29" s="121"/>
      <c r="B29" s="121"/>
      <c r="C29" s="121"/>
      <c r="D29" s="121"/>
      <c r="E29" s="121"/>
    </row>
    <row r="30" spans="1:5" s="120" customFormat="1" ht="15">
      <c r="A30" s="122"/>
      <c r="B30" s="123"/>
      <c r="C30" s="123"/>
      <c r="D30" s="123"/>
      <c r="E30" s="123"/>
    </row>
    <row r="31" spans="1:5" s="120" customFormat="1" ht="15">
      <c r="A31" s="122"/>
      <c r="B31" s="123"/>
      <c r="C31" s="123"/>
      <c r="D31" s="123"/>
      <c r="E31" s="123"/>
    </row>
    <row r="32" spans="1:5" s="120" customFormat="1" ht="15">
      <c r="A32" s="122"/>
      <c r="B32" s="123"/>
      <c r="C32" s="123"/>
      <c r="D32" s="123"/>
      <c r="E32" s="123"/>
    </row>
    <row r="33" spans="1:5" s="120" customFormat="1" ht="15">
      <c r="A33" s="122"/>
      <c r="B33" s="123"/>
      <c r="C33" s="123"/>
      <c r="D33" s="123"/>
      <c r="E33" s="123"/>
    </row>
    <row r="34" spans="1:5" s="120" customFormat="1" ht="15">
      <c r="A34" s="122"/>
      <c r="B34" s="118"/>
      <c r="C34" s="118"/>
      <c r="D34" s="118"/>
      <c r="E34" s="118"/>
    </row>
    <row r="35" spans="1:5" s="120" customFormat="1" ht="15">
      <c r="A35" s="122"/>
      <c r="B35" s="118"/>
      <c r="C35" s="118"/>
      <c r="D35" s="118"/>
      <c r="E35" s="118"/>
    </row>
    <row r="36" spans="1:5" s="120" customFormat="1" ht="20.25" customHeight="1">
      <c r="A36" s="151"/>
      <c r="B36" s="151"/>
      <c r="C36" s="151"/>
      <c r="D36" s="151"/>
      <c r="E36" s="151"/>
    </row>
    <row r="37" spans="1:5" s="120" customFormat="1" ht="20.25" customHeight="1">
      <c r="A37" s="121"/>
      <c r="B37" s="121"/>
      <c r="C37" s="121"/>
      <c r="D37" s="121"/>
      <c r="E37" s="121"/>
    </row>
    <row r="38" spans="1:5" s="120" customFormat="1" ht="15">
      <c r="A38" s="122"/>
      <c r="B38" s="123"/>
      <c r="C38" s="123"/>
      <c r="D38" s="123"/>
      <c r="E38" s="123"/>
    </row>
    <row r="39" spans="1:5" s="120" customFormat="1" ht="15">
      <c r="A39" s="122"/>
      <c r="B39" s="123"/>
      <c r="C39" s="123"/>
      <c r="D39" s="123"/>
      <c r="E39" s="123"/>
    </row>
    <row r="40" spans="1:5" s="120" customFormat="1" ht="15">
      <c r="A40" s="122"/>
      <c r="B40" s="123"/>
      <c r="C40" s="123"/>
      <c r="D40" s="123"/>
      <c r="E40" s="123"/>
    </row>
    <row r="41" spans="1:5" s="120" customFormat="1" ht="15">
      <c r="A41" s="122"/>
      <c r="B41" s="123"/>
      <c r="C41" s="123"/>
      <c r="D41" s="123"/>
      <c r="E41" s="123"/>
    </row>
    <row r="42" spans="1:5" s="120" customFormat="1" ht="15">
      <c r="A42" s="122"/>
      <c r="B42" s="118"/>
      <c r="C42" s="118"/>
      <c r="D42" s="118"/>
      <c r="E42" s="118"/>
    </row>
    <row r="43" spans="1:5" s="120" customFormat="1" ht="15">
      <c r="A43" s="122"/>
      <c r="B43" s="118"/>
      <c r="C43" s="118"/>
      <c r="D43" s="118"/>
      <c r="E43" s="118"/>
    </row>
    <row r="44" spans="1:5" s="44" customFormat="1">
      <c r="A44" s="49"/>
      <c r="B44" s="49"/>
      <c r="C44" s="49"/>
      <c r="D44" s="49"/>
      <c r="E44" s="49"/>
    </row>
    <row r="45" spans="1:5" s="44" customFormat="1">
      <c r="A45" s="49"/>
      <c r="B45" s="49"/>
      <c r="C45" s="49"/>
      <c r="D45" s="49"/>
      <c r="E45" s="49"/>
    </row>
    <row r="46" spans="1:5" s="44" customFormat="1">
      <c r="A46" s="49"/>
      <c r="B46" s="49"/>
      <c r="C46" s="49"/>
      <c r="D46" s="49"/>
      <c r="E46" s="49"/>
    </row>
    <row r="47" spans="1:5" s="44" customFormat="1">
      <c r="A47" s="49"/>
      <c r="B47" s="49"/>
      <c r="C47" s="49"/>
      <c r="D47" s="49"/>
      <c r="E47" s="49"/>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A8:E8" xr:uid="{4787F903-393C-4EC3-950B-AE891EBD171F}">
      <formula1>500</formula1>
    </dataValidation>
  </dataValidations>
  <pageMargins left="0.7" right="0.7" top="0.75" bottom="0.75" header="0.3" footer="0.3"/>
  <tableParts count="2">
    <tablePart r:id="rId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86E2E-6E64-4D7A-A73E-0AD531495AA3}">
  <sheetPr>
    <tabColor rgb="FF808080"/>
  </sheetPr>
  <dimension ref="A1:M20"/>
  <sheetViews>
    <sheetView workbookViewId="0">
      <selection activeCell="C11" sqref="C11"/>
    </sheetView>
  </sheetViews>
  <sheetFormatPr defaultColWidth="9.140625" defaultRowHeight="14.1"/>
  <cols>
    <col min="1" max="1" width="17.5703125" style="39" customWidth="1"/>
    <col min="2" max="2" width="16.5703125" style="8" customWidth="1"/>
    <col min="3" max="3" width="41" style="8" customWidth="1"/>
    <col min="4" max="4" width="17.42578125" style="8" customWidth="1"/>
    <col min="5" max="5" width="8.85546875" style="8" customWidth="1"/>
    <col min="6" max="10" width="17.7109375" style="8" customWidth="1"/>
    <col min="11" max="11" width="27.85546875" style="8" customWidth="1"/>
    <col min="12" max="12" width="12.5703125" style="8" customWidth="1"/>
    <col min="13" max="13" width="20.28515625" style="8" customWidth="1"/>
    <col min="14" max="14" width="27.85546875" style="8" customWidth="1"/>
    <col min="15" max="15" width="9.85546875" style="8" customWidth="1"/>
    <col min="16" max="35" width="27.85546875" style="8" customWidth="1"/>
    <col min="36" max="16384" width="9.140625" style="8"/>
  </cols>
  <sheetData>
    <row r="1" spans="1:13" ht="47.25" customHeight="1">
      <c r="A1" s="68" t="s">
        <v>27</v>
      </c>
    </row>
    <row r="2" spans="1:13" ht="14.65">
      <c r="A2" s="145" t="s">
        <v>28</v>
      </c>
    </row>
    <row r="3" spans="1:13" ht="16.7">
      <c r="A3" s="89" t="s">
        <v>2</v>
      </c>
      <c r="B3" s="61" t="s">
        <v>79</v>
      </c>
      <c r="C3" s="81"/>
      <c r="H3" s="40"/>
      <c r="I3" s="67"/>
      <c r="J3" s="1"/>
      <c r="K3" s="1"/>
    </row>
    <row r="4" spans="1:13" ht="16.7">
      <c r="A4" s="90" t="s">
        <v>4</v>
      </c>
      <c r="B4" s="62" t="s">
        <v>80</v>
      </c>
      <c r="C4" s="83"/>
      <c r="H4" s="40"/>
      <c r="I4" s="67"/>
      <c r="J4" s="1"/>
      <c r="K4" s="1"/>
    </row>
    <row r="5" spans="1:13" ht="29.1">
      <c r="A5" s="90" t="s">
        <v>5</v>
      </c>
      <c r="B5" s="62" t="s">
        <v>81</v>
      </c>
      <c r="C5" s="82"/>
      <c r="H5" s="41"/>
      <c r="I5" s="67"/>
      <c r="J5" s="1"/>
      <c r="K5" s="1"/>
    </row>
    <row r="6" spans="1:13" ht="16.7">
      <c r="A6" s="91" t="s">
        <v>6</v>
      </c>
      <c r="B6" s="62" t="s">
        <v>80</v>
      </c>
      <c r="C6" s="82"/>
      <c r="H6" s="4"/>
      <c r="I6" s="6"/>
      <c r="J6" s="1"/>
      <c r="K6" s="1"/>
    </row>
    <row r="7" spans="1:13" ht="48.75" customHeight="1">
      <c r="A7" s="92" t="s">
        <v>60</v>
      </c>
      <c r="B7" s="69"/>
      <c r="C7" s="69"/>
      <c r="D7" s="69"/>
      <c r="E7" s="69"/>
      <c r="F7" s="69"/>
      <c r="G7" s="69"/>
      <c r="H7" s="69"/>
      <c r="I7" s="69"/>
      <c r="J7" s="69"/>
      <c r="K7" s="69"/>
    </row>
    <row r="8" spans="1:13" ht="29.1">
      <c r="A8" s="74" t="s">
        <v>33</v>
      </c>
      <c r="B8" s="73" t="s">
        <v>34</v>
      </c>
      <c r="C8" s="73" t="s">
        <v>35</v>
      </c>
      <c r="D8" s="16"/>
      <c r="I8" s="16"/>
      <c r="J8" s="16"/>
      <c r="K8" s="16"/>
    </row>
    <row r="9" spans="1:13" ht="15.4">
      <c r="A9" s="75" t="s">
        <v>36</v>
      </c>
      <c r="B9" s="51" t="s">
        <v>37</v>
      </c>
      <c r="C9" s="51">
        <v>0.12</v>
      </c>
      <c r="D9" s="16"/>
      <c r="I9" s="16"/>
      <c r="J9" s="16"/>
      <c r="K9" s="16"/>
    </row>
    <row r="10" spans="1:13" ht="18" customHeight="1">
      <c r="A10" s="75" t="s">
        <v>38</v>
      </c>
      <c r="B10" s="143">
        <f>B11/$G$20</f>
        <v>0.90085266706325595</v>
      </c>
      <c r="C10" s="143">
        <f>C11/($G$20)</f>
        <v>9.9147332936743993E-2</v>
      </c>
      <c r="D10" s="70"/>
    </row>
    <row r="11" spans="1:13" ht="18" customHeight="1">
      <c r="A11" s="75" t="s">
        <v>39</v>
      </c>
      <c r="B11" s="144">
        <f>SUMIF($B$13:$B$19,"Direct Costs",$G$13:$G$19)</f>
        <v>9994.6</v>
      </c>
      <c r="C11" s="144">
        <f>SUMIF($B$13:$B$19,"Indirect Costs",$G$13:$G$19)</f>
        <v>1100</v>
      </c>
      <c r="D11" s="15"/>
      <c r="G11" s="150"/>
      <c r="H11" s="150"/>
      <c r="I11" s="150"/>
      <c r="J11" s="150"/>
    </row>
    <row r="12" spans="1:13" s="18" customFormat="1" ht="77.099999999999994">
      <c r="A12" s="93" t="s">
        <v>40</v>
      </c>
      <c r="B12" s="94" t="s">
        <v>41</v>
      </c>
      <c r="C12" s="94" t="s">
        <v>42</v>
      </c>
      <c r="D12" s="94" t="s">
        <v>43</v>
      </c>
      <c r="E12" s="93" t="s">
        <v>44</v>
      </c>
      <c r="F12" s="94" t="s">
        <v>45</v>
      </c>
      <c r="G12" s="94" t="s">
        <v>46</v>
      </c>
      <c r="H12" s="94" t="s">
        <v>47</v>
      </c>
      <c r="I12" s="94" t="s">
        <v>48</v>
      </c>
      <c r="J12" s="94" t="s">
        <v>49</v>
      </c>
      <c r="K12" s="95" t="s">
        <v>50</v>
      </c>
      <c r="L12" s="17"/>
      <c r="M12" s="76"/>
    </row>
    <row r="13" spans="1:13" ht="15">
      <c r="A13" s="19">
        <v>1</v>
      </c>
      <c r="B13" s="20" t="s">
        <v>56</v>
      </c>
      <c r="C13" s="21" t="s">
        <v>82</v>
      </c>
      <c r="D13" s="22">
        <v>1100</v>
      </c>
      <c r="E13" s="124">
        <v>1</v>
      </c>
      <c r="F13" s="23">
        <f>Table21438[[#This Row],[UNITS]]*Table21438[[#This Row],[COST PER UNIT ($)]]</f>
        <v>1100</v>
      </c>
      <c r="G13" s="24">
        <v>1100</v>
      </c>
      <c r="H13" s="42">
        <f t="shared" ref="H13:H18" ca="1" si="0">SUBTOTAL(109,H12:H325)</f>
        <v>0</v>
      </c>
      <c r="I13" s="24"/>
      <c r="J13" s="24"/>
      <c r="K13" s="25" t="b">
        <f ca="1">Table21438[[#This Row],[TOTAL PROJECT COST]]=SUM(Table21438[[#This Row],[TOTAL TCC GRANT FUNDS]:[TOTAL LEVERAGE]])</f>
        <v>1</v>
      </c>
      <c r="L13" s="26"/>
    </row>
    <row r="14" spans="1:13" ht="15">
      <c r="A14" s="19">
        <v>1</v>
      </c>
      <c r="B14" s="20" t="s">
        <v>34</v>
      </c>
      <c r="C14" s="27" t="s">
        <v>83</v>
      </c>
      <c r="D14" s="22">
        <v>75</v>
      </c>
      <c r="E14" s="125">
        <v>30</v>
      </c>
      <c r="F14" s="28">
        <f>Table21438[[#This Row],[UNITS]]*Table21438[[#This Row],[COST PER UNIT ($)]]</f>
        <v>2250</v>
      </c>
      <c r="G14" s="24">
        <v>2250</v>
      </c>
      <c r="H14" s="43">
        <f t="shared" ca="1" si="0"/>
        <v>0</v>
      </c>
      <c r="I14" s="24"/>
      <c r="J14" s="24"/>
      <c r="K14" s="25" t="b">
        <f ca="1">Table21438[[#This Row],[TOTAL PROJECT COST]]=SUM(Table21438[[#This Row],[TOTAL TCC GRANT FUNDS]:[TOTAL LEVERAGE]])</f>
        <v>1</v>
      </c>
      <c r="L14" s="26"/>
    </row>
    <row r="15" spans="1:13" ht="15">
      <c r="A15" s="19">
        <v>1</v>
      </c>
      <c r="B15" s="20" t="s">
        <v>34</v>
      </c>
      <c r="C15" s="29" t="s">
        <v>84</v>
      </c>
      <c r="D15" s="22">
        <v>45</v>
      </c>
      <c r="E15" s="126">
        <v>100</v>
      </c>
      <c r="F15" s="30">
        <f>Table21438[[#This Row],[UNITS]]*Table21438[[#This Row],[COST PER UNIT ($)]]</f>
        <v>4500</v>
      </c>
      <c r="G15" s="24">
        <v>4500</v>
      </c>
      <c r="H15" s="43">
        <f t="shared" ca="1" si="0"/>
        <v>0</v>
      </c>
      <c r="I15" s="24"/>
      <c r="J15" s="24"/>
      <c r="K15" s="25" t="b">
        <f ca="1">Table21438[[#This Row],[TOTAL PROJECT COST]]=SUM(Table21438[[#This Row],[TOTAL TCC GRANT FUNDS]:[TOTAL LEVERAGE]])</f>
        <v>1</v>
      </c>
    </row>
    <row r="16" spans="1:13" ht="15">
      <c r="A16" s="19">
        <v>2</v>
      </c>
      <c r="B16" s="20" t="s">
        <v>34</v>
      </c>
      <c r="C16" s="27" t="s">
        <v>83</v>
      </c>
      <c r="D16" s="22">
        <v>75</v>
      </c>
      <c r="E16" s="126">
        <v>10</v>
      </c>
      <c r="F16" s="30">
        <f>Table21438[[#This Row],[UNITS]]*Table21438[[#This Row],[COST PER UNIT ($)]]</f>
        <v>750</v>
      </c>
      <c r="G16" s="24">
        <v>750</v>
      </c>
      <c r="H16" s="43">
        <f t="shared" ca="1" si="0"/>
        <v>0</v>
      </c>
      <c r="I16" s="24"/>
      <c r="J16" s="24"/>
      <c r="K16" s="25" t="b">
        <f ca="1">Table21438[[#This Row],[TOTAL PROJECT COST]]=SUM(Table21438[[#This Row],[TOTAL TCC GRANT FUNDS]:[TOTAL LEVERAGE]])</f>
        <v>1</v>
      </c>
    </row>
    <row r="17" spans="1:11" ht="15">
      <c r="A17" s="19">
        <v>2</v>
      </c>
      <c r="B17" s="20" t="s">
        <v>34</v>
      </c>
      <c r="C17" s="29" t="s">
        <v>84</v>
      </c>
      <c r="D17" s="22">
        <v>45</v>
      </c>
      <c r="E17" s="125">
        <v>10.8</v>
      </c>
      <c r="F17" s="30">
        <f>Table21438[[#This Row],[UNITS]]*Table21438[[#This Row],[COST PER UNIT ($)]]</f>
        <v>486.00000000000006</v>
      </c>
      <c r="G17" s="24">
        <v>486</v>
      </c>
      <c r="H17" s="43">
        <f t="shared" ca="1" si="0"/>
        <v>0</v>
      </c>
      <c r="I17" s="24"/>
      <c r="J17" s="24"/>
      <c r="K17" s="25" t="b">
        <f ca="1">Table21438[[#This Row],[TOTAL PROJECT COST]]=SUM(Table21438[[#This Row],[TOTAL TCC GRANT FUNDS]:[TOTAL LEVERAGE]])</f>
        <v>1</v>
      </c>
    </row>
    <row r="18" spans="1:11" ht="15">
      <c r="A18" s="19">
        <v>2</v>
      </c>
      <c r="B18" s="20" t="s">
        <v>34</v>
      </c>
      <c r="C18" s="27" t="s">
        <v>85</v>
      </c>
      <c r="D18" s="22">
        <v>1100</v>
      </c>
      <c r="E18" s="125">
        <v>1</v>
      </c>
      <c r="F18" s="30">
        <f>Table21438[[#This Row],[UNITS]]*Table21438[[#This Row],[COST PER UNIT ($)]]</f>
        <v>1100</v>
      </c>
      <c r="G18" s="24">
        <v>1100</v>
      </c>
      <c r="H18" s="43">
        <f t="shared" ca="1" si="0"/>
        <v>0</v>
      </c>
      <c r="I18" s="24"/>
      <c r="J18" s="24"/>
      <c r="K18" s="25" t="b">
        <f ca="1">Table21438[[#This Row],[TOTAL PROJECT COST]]=SUM(Table21438[[#This Row],[TOTAL TCC GRANT FUNDS]:[TOTAL LEVERAGE]])</f>
        <v>1</v>
      </c>
    </row>
    <row r="19" spans="1:11" ht="15">
      <c r="A19" s="31" t="s">
        <v>51</v>
      </c>
      <c r="B19" s="20" t="s">
        <v>34</v>
      </c>
      <c r="C19" s="32" t="s">
        <v>86</v>
      </c>
      <c r="D19" s="149"/>
      <c r="E19" s="149"/>
      <c r="F19" s="34">
        <f>SUMIF($B$14:$B$18,"Direct Costs",$G$14:$G$18)*0.1</f>
        <v>908.6</v>
      </c>
      <c r="G19" s="35">
        <v>908.6</v>
      </c>
      <c r="H19" s="105">
        <f t="shared" ref="H19" ca="1" si="1">SUBTOTAL(109,H18:H331)</f>
        <v>0</v>
      </c>
      <c r="I19" s="36"/>
      <c r="J19" s="37"/>
      <c r="K19" s="38" t="b">
        <f ca="1">Table21438[[#This Row],[TOTAL PROJECT COST]]=SUM(Table21438[[#This Row],[TOTAL TCC GRANT FUNDS]:[TOTAL LEVERAGE]])</f>
        <v>1</v>
      </c>
    </row>
    <row r="20" spans="1:11" ht="30" customHeight="1">
      <c r="A20" s="106" t="s">
        <v>53</v>
      </c>
      <c r="B20" s="149"/>
      <c r="C20" s="149"/>
      <c r="D20" s="149"/>
      <c r="E20" s="149"/>
      <c r="F20" s="107">
        <f>SUM(F13:F19)</f>
        <v>11094.6</v>
      </c>
      <c r="G20" s="107">
        <f t="shared" ref="G20:J20" si="2">SUM(G13:G19)</f>
        <v>11094.6</v>
      </c>
      <c r="H20" s="107">
        <f t="shared" ca="1" si="2"/>
        <v>11094.6</v>
      </c>
      <c r="I20" s="107">
        <f t="shared" si="2"/>
        <v>0</v>
      </c>
      <c r="J20" s="107">
        <f t="shared" si="2"/>
        <v>0</v>
      </c>
      <c r="K20" s="38" t="b">
        <f ca="1">Table21438[[#This Row],[TOTAL PROJECT COST]]=SUM(Table21438[[#This Row],[TOTAL TCC GRANT FUNDS]:[TOTAL LEVERAGE]])</f>
        <v>1</v>
      </c>
    </row>
  </sheetData>
  <mergeCells count="1">
    <mergeCell ref="G11:J11"/>
  </mergeCells>
  <conditionalFormatting sqref="K13:K20">
    <cfRule type="cellIs" dxfId="19" priority="3" operator="equal">
      <formula>FALSE</formula>
    </cfRule>
    <cfRule type="cellIs" dxfId="18" priority="4" operator="equal">
      <formula>TRUE</formula>
    </cfRule>
  </conditionalFormatting>
  <conditionalFormatting sqref="B10">
    <cfRule type="cellIs" dxfId="17" priority="2" operator="lessThan">
      <formula>0.88</formula>
    </cfRule>
  </conditionalFormatting>
  <conditionalFormatting sqref="C10">
    <cfRule type="cellIs" dxfId="16" priority="1" operator="greaterThan">
      <formula>0.12</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DE3D8DAA-64AB-4695-8614-0B25E6082BB2}">
          <x14:formula1>
            <xm:f>Reference!$A$3:$A$4</xm:f>
          </x14:formula1>
          <xm:sqref>B13:B19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D655C5-AC42-4B18-B215-06CA22C122CF}"/>
</file>

<file path=customXml/itemProps2.xml><?xml version="1.0" encoding="utf-8"?>
<ds:datastoreItem xmlns:ds="http://schemas.openxmlformats.org/officeDocument/2006/customXml" ds:itemID="{37D1EFE3-2048-4A04-91A4-B6905E169551}"/>
</file>

<file path=customXml/itemProps3.xml><?xml version="1.0" encoding="utf-8"?>
<ds:datastoreItem xmlns:ds="http://schemas.openxmlformats.org/officeDocument/2006/customXml" ds:itemID="{121FFE33-9E37-4B1B-9207-DB247D1A790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2023-03-14T22:34:15Z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